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DAILY SHEET KANJIKUZHY NEW BRANCH\DECEMBER 2023\"/>
    </mc:Choice>
  </mc:AlternateContent>
  <bookViews>
    <workbookView xWindow="0" yWindow="0" windowWidth="20460" windowHeight="8970"/>
  </bookViews>
  <sheets>
    <sheet name="Daily Report" sheetId="1" r:id="rId1"/>
    <sheet name="Sheet1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B35" i="1"/>
  <c r="B4" i="1"/>
  <c r="Q61" i="1" l="1"/>
  <c r="Q62" i="1"/>
  <c r="Q63" i="1"/>
  <c r="Q64" i="1"/>
  <c r="Q65" i="1"/>
  <c r="Q66" i="1"/>
  <c r="Q67" i="1"/>
  <c r="Q68" i="1"/>
  <c r="Q69" i="1"/>
  <c r="Q60" i="1"/>
  <c r="Q70" i="1" l="1"/>
  <c r="F56" i="1"/>
  <c r="O45" i="1" s="1"/>
  <c r="B58" i="1" l="1"/>
  <c r="O33" i="1" l="1"/>
  <c r="Q33" i="1"/>
  <c r="O40" i="1" s="1"/>
  <c r="R33" i="1"/>
  <c r="O41" i="1" s="1"/>
  <c r="N33" i="1"/>
  <c r="P10" i="1"/>
  <c r="P11" i="1"/>
  <c r="P12" i="1"/>
  <c r="P13" i="1"/>
  <c r="P14" i="1"/>
  <c r="P15" i="1"/>
  <c r="P16" i="1"/>
  <c r="P17" i="1"/>
  <c r="P18" i="1"/>
  <c r="P19" i="1"/>
  <c r="P20" i="1"/>
  <c r="P21" i="1"/>
  <c r="S21" i="1" s="1"/>
  <c r="P22" i="1"/>
  <c r="S22" i="1" s="1"/>
  <c r="P23" i="1"/>
  <c r="S23" i="1" s="1"/>
  <c r="P24" i="1"/>
  <c r="S24" i="1" s="1"/>
  <c r="P25" i="1"/>
  <c r="S25" i="1" s="1"/>
  <c r="P26" i="1"/>
  <c r="S26" i="1" s="1"/>
  <c r="P27" i="1"/>
  <c r="S27" i="1" s="1"/>
  <c r="P28" i="1"/>
  <c r="S28" i="1" s="1"/>
  <c r="P29" i="1"/>
  <c r="S29" i="1" s="1"/>
  <c r="P30" i="1"/>
  <c r="S30" i="1" s="1"/>
  <c r="P31" i="1"/>
  <c r="S31" i="1" s="1"/>
  <c r="P32" i="1"/>
  <c r="S32" i="1" s="1"/>
  <c r="H9" i="1"/>
  <c r="K9" i="1" s="1"/>
  <c r="H10" i="1"/>
  <c r="K10" i="1" s="1"/>
  <c r="H11" i="1"/>
  <c r="K11" i="1" s="1"/>
  <c r="H12" i="1"/>
  <c r="K12" i="1" s="1"/>
  <c r="H13" i="1"/>
  <c r="K13" i="1" s="1"/>
  <c r="H14" i="1"/>
  <c r="K14" i="1" s="1"/>
  <c r="H15" i="1"/>
  <c r="K15" i="1" s="1"/>
  <c r="H16" i="1"/>
  <c r="K16" i="1" s="1"/>
  <c r="H17" i="1"/>
  <c r="K17" i="1" s="1"/>
  <c r="H18" i="1"/>
  <c r="K18" i="1" s="1"/>
  <c r="H19" i="1"/>
  <c r="K19" i="1" s="1"/>
  <c r="H20" i="1"/>
  <c r="K20" i="1" s="1"/>
  <c r="H21" i="1"/>
  <c r="K21" i="1" s="1"/>
  <c r="H22" i="1"/>
  <c r="K22" i="1" s="1"/>
  <c r="H23" i="1"/>
  <c r="K23" i="1" s="1"/>
  <c r="H24" i="1"/>
  <c r="K24" i="1" s="1"/>
  <c r="H25" i="1"/>
  <c r="K25" i="1" s="1"/>
  <c r="H26" i="1"/>
  <c r="K26" i="1" s="1"/>
  <c r="H27" i="1"/>
  <c r="K27" i="1" s="1"/>
  <c r="H28" i="1"/>
  <c r="K28" i="1" s="1"/>
  <c r="H29" i="1"/>
  <c r="K29" i="1" s="1"/>
  <c r="H30" i="1"/>
  <c r="K30" i="1" s="1"/>
  <c r="H31" i="1"/>
  <c r="K31" i="1" s="1"/>
  <c r="H32" i="1"/>
  <c r="K32" i="1" s="1"/>
  <c r="G33" i="1"/>
  <c r="I33" i="1"/>
  <c r="O38" i="1" s="1"/>
  <c r="J33" i="1"/>
  <c r="F33" i="1"/>
  <c r="P9" i="1"/>
  <c r="P8" i="1"/>
  <c r="H8" i="1"/>
  <c r="K8" i="1" s="1"/>
  <c r="O54" i="1" l="1"/>
  <c r="O56" i="1" s="1"/>
  <c r="F72" i="1" s="1"/>
  <c r="O39" i="1"/>
  <c r="O43" i="1" s="1"/>
  <c r="O44" i="1"/>
  <c r="O53" i="1"/>
  <c r="O52" i="1"/>
  <c r="P33" i="1"/>
  <c r="H33" i="1"/>
  <c r="O51" i="1" s="1"/>
  <c r="K33" i="1"/>
  <c r="O48" i="1" l="1"/>
  <c r="J68" i="1"/>
  <c r="I68" i="1"/>
  <c r="F68" i="1"/>
  <c r="G68" i="1"/>
  <c r="E68" i="1"/>
  <c r="L63" i="1"/>
  <c r="L64" i="1"/>
  <c r="L65" i="1"/>
  <c r="L66" i="1"/>
  <c r="L67" i="1"/>
  <c r="L62" i="1"/>
  <c r="L68" i="1" l="1"/>
  <c r="Q48" i="1" l="1"/>
  <c r="R70" i="1"/>
</calcChain>
</file>

<file path=xl/sharedStrings.xml><?xml version="1.0" encoding="utf-8"?>
<sst xmlns="http://schemas.openxmlformats.org/spreadsheetml/2006/main" count="97" uniqueCount="83">
  <si>
    <t>Customer Name</t>
  </si>
  <si>
    <t>Balance</t>
  </si>
  <si>
    <t>Date</t>
  </si>
  <si>
    <t>Amount</t>
  </si>
  <si>
    <t>Cash</t>
  </si>
  <si>
    <t>Bank</t>
  </si>
  <si>
    <t>Sl No</t>
  </si>
  <si>
    <t xml:space="preserve">Cash </t>
  </si>
  <si>
    <t>Bank Deposits</t>
  </si>
  <si>
    <t>Particulars</t>
  </si>
  <si>
    <t>OP.STOCK</t>
  </si>
  <si>
    <t>PURCHASE</t>
  </si>
  <si>
    <t>SALE</t>
  </si>
  <si>
    <t>CL.STOCK</t>
  </si>
  <si>
    <t>FRAMES</t>
  </si>
  <si>
    <t>LENS</t>
  </si>
  <si>
    <t>SUNGLASS</t>
  </si>
  <si>
    <t>READING GLASS</t>
  </si>
  <si>
    <t>CONTACT LENS</t>
  </si>
  <si>
    <t>SOLUTION</t>
  </si>
  <si>
    <t>Qty</t>
  </si>
  <si>
    <t>DAILY STOCK MOVEMENT REPORT</t>
  </si>
  <si>
    <t>ITEMS</t>
  </si>
  <si>
    <t>DAILY SALES/EXPENSE &amp; STOCK REPORT</t>
  </si>
  <si>
    <t>TOTAL EXPENSE</t>
  </si>
  <si>
    <t>CASH BOOK</t>
  </si>
  <si>
    <t>Remarks if any:-</t>
  </si>
  <si>
    <t>SALES REPORT</t>
  </si>
  <si>
    <t>DAILY EXPENSE REPORT</t>
  </si>
  <si>
    <t>OPENING CASH BALANCE (Inc.Petty Cash)</t>
  </si>
  <si>
    <t>CLOSING CASH BALANCE (Inc.Petty Cash)</t>
  </si>
  <si>
    <t>Total Bank Receipts (Delivery)</t>
  </si>
  <si>
    <t>Total Cash Receipts (Sale/Advance)</t>
  </si>
  <si>
    <t>TOTAL</t>
  </si>
  <si>
    <t>REMARKS</t>
  </si>
  <si>
    <t>Remarks</t>
  </si>
  <si>
    <t>SL No</t>
  </si>
  <si>
    <t>2.</t>
  </si>
  <si>
    <t>3.</t>
  </si>
  <si>
    <t>4.</t>
  </si>
  <si>
    <t>TRANSFER IN</t>
  </si>
  <si>
    <t>TRANSFER OUT</t>
  </si>
  <si>
    <t>Branch Name</t>
  </si>
  <si>
    <t>Total Bank Receipts (Sale/Advance)</t>
  </si>
  <si>
    <t>Total Cash Collection Including Op.Cash</t>
  </si>
  <si>
    <t xml:space="preserve">Discount </t>
  </si>
  <si>
    <t>Cash paid to Branch/</t>
  </si>
  <si>
    <t>Referred To</t>
  </si>
  <si>
    <t>Delivery Balance Amount</t>
  </si>
  <si>
    <t>NEW ORDER</t>
  </si>
  <si>
    <t xml:space="preserve">DELIVERY </t>
  </si>
  <si>
    <t>Bill Amount</t>
  </si>
  <si>
    <t>MOP_Sale /Advance</t>
  </si>
  <si>
    <t>Discount</t>
  </si>
  <si>
    <t>Actual After Discount</t>
  </si>
  <si>
    <t>Delivery Amount After Discount</t>
  </si>
  <si>
    <t>MOP_Delivery Bal Received</t>
  </si>
  <si>
    <t>Excess/Short</t>
  </si>
  <si>
    <t>Delivery Order No</t>
  </si>
  <si>
    <t>New Order No</t>
  </si>
  <si>
    <t>Order Date</t>
  </si>
  <si>
    <t>Card Settled Amount</t>
  </si>
  <si>
    <t>match with settlement paper</t>
  </si>
  <si>
    <t>TOTAL RECEIPT FROM DELIVERED ORDERS (Cash+Bank)</t>
  </si>
  <si>
    <t>TOTAL RECEIPT FROM NEW ORDERS (Cash+Bank)</t>
  </si>
  <si>
    <t>Other Than Card Payments for New &amp; Deliv (Gpay, Phone Pay etc)</t>
  </si>
  <si>
    <t>TOTAL BILL AMOUNT (After Discount)(NEW ORDERS)</t>
  </si>
  <si>
    <t>Total Expense (Ref.Daily Expene Report)</t>
  </si>
  <si>
    <t>Total Cash Receipts (Delivery )</t>
  </si>
  <si>
    <t>TOTAL COLLECTION_SALE &amp; DELIV (Cash + Bank)</t>
  </si>
  <si>
    <t>Total Bank Receipts (New + Deliv Orders)</t>
  </si>
  <si>
    <t>Card Settlement Details</t>
  </si>
  <si>
    <t>Batch No</t>
  </si>
  <si>
    <t>Settlement Amount</t>
  </si>
  <si>
    <t>Diff</t>
  </si>
  <si>
    <t>CASH DENOMINATION</t>
  </si>
  <si>
    <t>Closing Cash</t>
  </si>
  <si>
    <t>ALLEN &amp; HABOUR _KANJIKUZHY BRANCH</t>
  </si>
  <si>
    <t/>
  </si>
  <si>
    <t>1159</t>
  </si>
  <si>
    <t>PRADEEP</t>
  </si>
  <si>
    <t>1149</t>
  </si>
  <si>
    <t>TEA AND SNACKS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</si>
</sst>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 * #,##0.00_ ;_ * \-#,##0.00_ ;_ * &quot;-&quot;??_ ;_ @_ "/>
    <numFmt numFmtId="165" formatCode="[$-409]d\-mmm\-yy;@"/>
    <numFmt numFmtId="166" formatCode="#,##0.00;[Red]#,##0.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8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u/>
      <sz val="14"/>
      <color theme="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i/>
      <sz val="14"/>
      <color rgb="FFC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9" tint="-0.499984740745262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indexed="64"/>
      </top>
      <bottom/>
      <diagonal/>
    </border>
    <border>
      <left style="thin">
        <color indexed="64"/>
      </left>
      <right style="medium">
        <color rgb="FFFF0000"/>
      </right>
      <top/>
      <bottom/>
      <diagonal/>
    </border>
    <border>
      <left/>
      <right style="medium">
        <color rgb="FFFF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0">
    <xf numFmtId="0" fontId="0" fillId="0" borderId="0" xfId="0"/>
    <xf numFmtId="0" fontId="3" fillId="0" borderId="0" xfId="0" applyFont="1"/>
    <xf numFmtId="0" fontId="3" fillId="0" borderId="14" xfId="0" applyFont="1" applyBorder="1" applyAlignment="1">
      <alignment horizontal="center"/>
    </xf>
    <xf numFmtId="43" fontId="3" fillId="0" borderId="2" xfId="1" applyFont="1" applyBorder="1"/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/>
    <xf numFmtId="43" fontId="3" fillId="0" borderId="0" xfId="1" applyFont="1" applyBorder="1"/>
    <xf numFmtId="0" fontId="3" fillId="0" borderId="17" xfId="0" applyFont="1" applyBorder="1" applyAlignment="1">
      <alignment horizontal="center"/>
    </xf>
    <xf numFmtId="0" fontId="3" fillId="0" borderId="18" xfId="0" applyFont="1" applyBorder="1"/>
    <xf numFmtId="0" fontId="3" fillId="0" borderId="0" xfId="0" applyFont="1" applyAlignment="1">
      <alignment horizontal="center"/>
    </xf>
    <xf numFmtId="43" fontId="3" fillId="0" borderId="0" xfId="1" applyFont="1"/>
    <xf numFmtId="43" fontId="3" fillId="0" borderId="0" xfId="1" applyFont="1" applyFill="1" applyBorder="1"/>
    <xf numFmtId="0" fontId="3" fillId="0" borderId="2" xfId="0" applyFont="1" applyBorder="1" applyProtection="1">
      <protection locked="0"/>
    </xf>
    <xf numFmtId="43" fontId="3" fillId="0" borderId="2" xfId="1" applyFont="1" applyBorder="1" applyProtection="1">
      <protection locked="0"/>
    </xf>
    <xf numFmtId="0" fontId="3" fillId="0" borderId="1" xfId="0" applyFont="1" applyBorder="1" applyProtection="1">
      <protection locked="0"/>
    </xf>
    <xf numFmtId="43" fontId="3" fillId="0" borderId="1" xfId="1" applyFont="1" applyBorder="1" applyProtection="1">
      <protection locked="0"/>
    </xf>
    <xf numFmtId="0" fontId="2" fillId="2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Border="1" applyProtection="1">
      <protection locked="0"/>
    </xf>
    <xf numFmtId="14" fontId="3" fillId="0" borderId="0" xfId="1" applyNumberFormat="1" applyFont="1" applyBorder="1"/>
    <xf numFmtId="165" fontId="3" fillId="0" borderId="2" xfId="0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  <xf numFmtId="43" fontId="2" fillId="6" borderId="7" xfId="1" applyFont="1" applyFill="1" applyBorder="1" applyProtection="1"/>
    <xf numFmtId="43" fontId="3" fillId="0" borderId="0" xfId="1" applyFont="1" applyBorder="1" applyProtection="1">
      <protection locked="0"/>
    </xf>
    <xf numFmtId="43" fontId="2" fillId="8" borderId="7" xfId="1" applyFont="1" applyFill="1" applyBorder="1" applyProtection="1"/>
    <xf numFmtId="43" fontId="3" fillId="0" borderId="1" xfId="1" applyFont="1" applyBorder="1" applyProtection="1"/>
    <xf numFmtId="0" fontId="3" fillId="0" borderId="0" xfId="0" quotePrefix="1" applyFont="1" applyBorder="1" applyAlignment="1" applyProtection="1">
      <alignment horizontal="left"/>
      <protection locked="0"/>
    </xf>
    <xf numFmtId="0" fontId="3" fillId="0" borderId="0" xfId="0" quotePrefix="1" applyFont="1" applyBorder="1" applyProtection="1">
      <protection locked="0"/>
    </xf>
    <xf numFmtId="0" fontId="3" fillId="0" borderId="0" xfId="0" quotePrefix="1" applyFont="1" applyBorder="1"/>
    <xf numFmtId="0" fontId="4" fillId="0" borderId="9" xfId="0" applyFont="1" applyBorder="1" applyAlignment="1">
      <alignment horizontal="left"/>
    </xf>
    <xf numFmtId="0" fontId="3" fillId="0" borderId="18" xfId="0" applyFont="1" applyBorder="1" applyProtection="1">
      <protection locked="0"/>
    </xf>
    <xf numFmtId="43" fontId="3" fillId="0" borderId="18" xfId="1" applyFont="1" applyBorder="1" applyProtection="1">
      <protection locked="0"/>
    </xf>
    <xf numFmtId="166" fontId="3" fillId="0" borderId="2" xfId="1" applyNumberFormat="1" applyFont="1" applyBorder="1" applyProtection="1">
      <protection locked="0"/>
    </xf>
    <xf numFmtId="166" fontId="3" fillId="0" borderId="1" xfId="1" applyNumberFormat="1" applyFont="1" applyBorder="1" applyProtection="1">
      <protection locked="0"/>
    </xf>
    <xf numFmtId="43" fontId="5" fillId="0" borderId="0" xfId="1" applyFont="1" applyBorder="1" applyAlignment="1" applyProtection="1"/>
    <xf numFmtId="43" fontId="5" fillId="0" borderId="0" xfId="1" applyFont="1" applyFill="1" applyBorder="1" applyAlignment="1" applyProtection="1"/>
    <xf numFmtId="43" fontId="11" fillId="0" borderId="0" xfId="1" applyFont="1" applyFill="1" applyBorder="1" applyAlignment="1" applyProtection="1"/>
    <xf numFmtId="43" fontId="14" fillId="0" borderId="0" xfId="1" applyFont="1" applyFill="1" applyBorder="1"/>
    <xf numFmtId="43" fontId="2" fillId="0" borderId="0" xfId="1" applyFont="1" applyFill="1" applyBorder="1"/>
    <xf numFmtId="43" fontId="3" fillId="0" borderId="15" xfId="1" applyFont="1" applyBorder="1"/>
    <xf numFmtId="0" fontId="2" fillId="0" borderId="0" xfId="0" applyFont="1" applyFill="1" applyBorder="1" applyAlignment="1" applyProtection="1"/>
    <xf numFmtId="43" fontId="3" fillId="0" borderId="11" xfId="1" applyFont="1" applyBorder="1" applyAlignment="1" applyProtection="1">
      <alignment horizontal="left"/>
      <protection locked="0"/>
    </xf>
    <xf numFmtId="0" fontId="2" fillId="4" borderId="8" xfId="0" applyFont="1" applyFill="1" applyBorder="1" applyAlignment="1" applyProtection="1">
      <alignment horizontal="center"/>
    </xf>
    <xf numFmtId="43" fontId="3" fillId="0" borderId="15" xfId="1" applyFont="1" applyFill="1" applyBorder="1"/>
    <xf numFmtId="43" fontId="3" fillId="0" borderId="16" xfId="1" applyFont="1" applyBorder="1" applyProtection="1">
      <protection locked="0"/>
    </xf>
    <xf numFmtId="43" fontId="3" fillId="0" borderId="11" xfId="1" applyFont="1" applyBorder="1" applyProtection="1">
      <protection locked="0"/>
    </xf>
    <xf numFmtId="43" fontId="5" fillId="0" borderId="15" xfId="1" applyFont="1" applyFill="1" applyBorder="1" applyAlignment="1" applyProtection="1"/>
    <xf numFmtId="43" fontId="11" fillId="0" borderId="15" xfId="1" applyFont="1" applyFill="1" applyBorder="1" applyAlignment="1" applyProtection="1"/>
    <xf numFmtId="43" fontId="14" fillId="0" borderId="15" xfId="1" applyFont="1" applyFill="1" applyBorder="1"/>
    <xf numFmtId="43" fontId="2" fillId="0" borderId="15" xfId="1" applyFont="1" applyFill="1" applyBorder="1"/>
    <xf numFmtId="0" fontId="2" fillId="0" borderId="15" xfId="0" applyFont="1" applyFill="1" applyBorder="1" applyAlignment="1" applyProtection="1"/>
    <xf numFmtId="43" fontId="3" fillId="0" borderId="15" xfId="1" applyFont="1" applyBorder="1" applyProtection="1">
      <protection locked="0"/>
    </xf>
    <xf numFmtId="43" fontId="3" fillId="0" borderId="19" xfId="1" applyFont="1" applyBorder="1" applyProtection="1">
      <protection locked="0"/>
    </xf>
    <xf numFmtId="43" fontId="3" fillId="0" borderId="47" xfId="0" applyNumberFormat="1" applyFont="1" applyBorder="1"/>
    <xf numFmtId="43" fontId="2" fillId="6" borderId="48" xfId="1" applyFont="1" applyFill="1" applyBorder="1" applyProtection="1"/>
    <xf numFmtId="43" fontId="2" fillId="5" borderId="7" xfId="1" applyFont="1" applyFill="1" applyBorder="1" applyAlignment="1">
      <alignment horizontal="center"/>
    </xf>
    <xf numFmtId="43" fontId="2" fillId="10" borderId="7" xfId="1" applyFont="1" applyFill="1" applyBorder="1" applyAlignment="1">
      <alignment horizontal="center"/>
    </xf>
    <xf numFmtId="43" fontId="2" fillId="10" borderId="8" xfId="1" applyFont="1" applyFill="1" applyBorder="1" applyAlignment="1">
      <alignment horizontal="center"/>
    </xf>
    <xf numFmtId="0" fontId="3" fillId="0" borderId="52" xfId="0" applyFont="1" applyBorder="1" applyProtection="1">
      <protection locked="0"/>
    </xf>
    <xf numFmtId="166" fontId="3" fillId="0" borderId="52" xfId="1" applyNumberFormat="1" applyFont="1" applyBorder="1" applyProtection="1">
      <protection locked="0"/>
    </xf>
    <xf numFmtId="43" fontId="3" fillId="0" borderId="52" xfId="1" applyFont="1" applyBorder="1" applyProtection="1">
      <protection locked="0"/>
    </xf>
    <xf numFmtId="43" fontId="3" fillId="0" borderId="42" xfId="1" applyFont="1" applyBorder="1" applyProtection="1">
      <protection locked="0"/>
    </xf>
    <xf numFmtId="49" fontId="3" fillId="0" borderId="44" xfId="1" applyNumberFormat="1" applyFont="1" applyBorder="1" applyAlignment="1" applyProtection="1">
      <alignment horizontal="center"/>
      <protection locked="0"/>
    </xf>
    <xf numFmtId="43" fontId="3" fillId="0" borderId="0" xfId="0" applyNumberFormat="1" applyFont="1" applyProtection="1">
      <protection locked="0"/>
    </xf>
    <xf numFmtId="0" fontId="3" fillId="4" borderId="7" xfId="0" applyFont="1" applyFill="1" applyBorder="1" applyAlignment="1" applyProtection="1">
      <alignment horizontal="center"/>
    </xf>
    <xf numFmtId="14" fontId="3" fillId="0" borderId="54" xfId="0" applyNumberFormat="1" applyFont="1" applyBorder="1" applyProtection="1">
      <protection locked="0"/>
    </xf>
    <xf numFmtId="43" fontId="16" fillId="0" borderId="0" xfId="1" applyFont="1"/>
    <xf numFmtId="43" fontId="0" fillId="0" borderId="0" xfId="1" applyFont="1"/>
    <xf numFmtId="43" fontId="2" fillId="6" borderId="8" xfId="1" applyFont="1" applyFill="1" applyBorder="1" applyProtection="1"/>
    <xf numFmtId="43" fontId="3" fillId="0" borderId="15" xfId="1" applyFont="1" applyFill="1" applyBorder="1" applyProtection="1">
      <protection locked="0"/>
    </xf>
    <xf numFmtId="43" fontId="6" fillId="0" borderId="34" xfId="1" applyFont="1" applyBorder="1" applyAlignment="1" applyProtection="1"/>
    <xf numFmtId="43" fontId="6" fillId="0" borderId="35" xfId="1" applyFont="1" applyBorder="1" applyAlignment="1" applyProtection="1"/>
    <xf numFmtId="43" fontId="6" fillId="0" borderId="29" xfId="1" applyFont="1" applyBorder="1" applyAlignment="1" applyProtection="1"/>
    <xf numFmtId="43" fontId="2" fillId="0" borderId="0" xfId="1" applyFont="1" applyBorder="1" applyProtection="1"/>
    <xf numFmtId="43" fontId="6" fillId="0" borderId="34" xfId="1" applyFont="1" applyBorder="1" applyAlignment="1"/>
    <xf numFmtId="43" fontId="6" fillId="0" borderId="35" xfId="1" applyFont="1" applyBorder="1" applyAlignment="1"/>
    <xf numFmtId="43" fontId="6" fillId="0" borderId="29" xfId="1" applyFont="1" applyBorder="1" applyAlignment="1"/>
    <xf numFmtId="43" fontId="2" fillId="0" borderId="34" xfId="1" applyFont="1" applyBorder="1" applyAlignment="1" applyProtection="1">
      <protection locked="0"/>
    </xf>
    <xf numFmtId="43" fontId="2" fillId="0" borderId="35" xfId="1" applyFont="1" applyBorder="1" applyAlignment="1" applyProtection="1">
      <protection locked="0"/>
    </xf>
    <xf numFmtId="43" fontId="2" fillId="0" borderId="29" xfId="1" applyFont="1" applyBorder="1" applyAlignment="1" applyProtection="1">
      <protection locked="0"/>
    </xf>
    <xf numFmtId="43" fontId="15" fillId="0" borderId="34" xfId="1" applyFont="1" applyBorder="1" applyAlignment="1" applyProtection="1"/>
    <xf numFmtId="43" fontId="15" fillId="0" borderId="35" xfId="1" applyFont="1" applyBorder="1" applyAlignment="1" applyProtection="1"/>
    <xf numFmtId="43" fontId="15" fillId="0" borderId="29" xfId="1" applyFont="1" applyBorder="1" applyAlignment="1" applyProtection="1"/>
    <xf numFmtId="43" fontId="11" fillId="0" borderId="12" xfId="1" applyFont="1" applyBorder="1" applyAlignment="1" applyProtection="1"/>
    <xf numFmtId="43" fontId="11" fillId="0" borderId="26" xfId="1" applyFont="1" applyBorder="1" applyAlignment="1" applyProtection="1"/>
    <xf numFmtId="43" fontId="11" fillId="0" borderId="13" xfId="1" applyFont="1" applyBorder="1" applyAlignment="1" applyProtection="1"/>
    <xf numFmtId="43" fontId="13" fillId="0" borderId="34" xfId="1" applyFont="1" applyFill="1" applyBorder="1" applyAlignment="1" applyProtection="1"/>
    <xf numFmtId="43" fontId="13" fillId="0" borderId="35" xfId="1" applyFont="1" applyFill="1" applyBorder="1" applyAlignment="1" applyProtection="1"/>
    <xf numFmtId="43" fontId="13" fillId="0" borderId="29" xfId="1" applyFont="1" applyFill="1" applyBorder="1" applyAlignment="1" applyProtection="1"/>
    <xf numFmtId="0" fontId="3" fillId="0" borderId="1" xfId="0" applyFont="1" applyBorder="1" applyAlignment="1" applyProtection="1">
      <alignment horizontal="center"/>
      <protection locked="0"/>
    </xf>
    <xf numFmtId="43" fontId="5" fillId="0" borderId="34" xfId="1" applyFont="1" applyBorder="1" applyAlignment="1" applyProtection="1"/>
    <xf numFmtId="43" fontId="5" fillId="0" borderId="35" xfId="1" applyFont="1" applyBorder="1" applyAlignment="1" applyProtection="1"/>
    <xf numFmtId="43" fontId="5" fillId="0" borderId="29" xfId="1" applyFont="1" applyBorder="1" applyAlignment="1" applyProtection="1"/>
    <xf numFmtId="0" fontId="4" fillId="7" borderId="30" xfId="0" applyFont="1" applyFill="1" applyBorder="1" applyAlignment="1" applyProtection="1">
      <alignment horizontal="center"/>
    </xf>
    <xf numFmtId="0" fontId="4" fillId="7" borderId="31" xfId="0" applyFont="1" applyFill="1" applyBorder="1" applyAlignment="1" applyProtection="1">
      <alignment horizontal="center"/>
    </xf>
    <xf numFmtId="0" fontId="4" fillId="7" borderId="32" xfId="0" applyFont="1" applyFill="1" applyBorder="1" applyAlignment="1" applyProtection="1">
      <alignment horizontal="center"/>
    </xf>
    <xf numFmtId="43" fontId="18" fillId="0" borderId="0" xfId="1" applyFont="1" applyBorder="1"/>
    <xf numFmtId="43" fontId="6" fillId="3" borderId="38" xfId="1" applyFont="1" applyFill="1" applyBorder="1"/>
    <xf numFmtId="43" fontId="6" fillId="3" borderId="39" xfId="1" applyFont="1" applyFill="1" applyBorder="1"/>
    <xf numFmtId="43" fontId="6" fillId="3" borderId="40" xfId="1" applyFont="1" applyFill="1" applyBorder="1"/>
    <xf numFmtId="43" fontId="6" fillId="12" borderId="38" xfId="1" applyFont="1" applyFill="1" applyBorder="1"/>
    <xf numFmtId="43" fontId="6" fillId="12" borderId="39" xfId="1" applyFont="1" applyFill="1" applyBorder="1"/>
    <xf numFmtId="43" fontId="6" fillId="12" borderId="40" xfId="1" applyFont="1" applyFill="1" applyBorder="1"/>
    <xf numFmtId="43" fontId="6" fillId="7" borderId="17" xfId="1" applyFont="1" applyFill="1" applyBorder="1"/>
    <xf numFmtId="43" fontId="6" fillId="7" borderId="18" xfId="1" applyFont="1" applyFill="1" applyBorder="1"/>
    <xf numFmtId="43" fontId="6" fillId="7" borderId="19" xfId="1" applyFont="1" applyFill="1" applyBorder="1"/>
    <xf numFmtId="43" fontId="19" fillId="13" borderId="38" xfId="1" applyFont="1" applyFill="1" applyBorder="1"/>
    <xf numFmtId="43" fontId="19" fillId="13" borderId="39" xfId="1" applyFont="1" applyFill="1" applyBorder="1"/>
    <xf numFmtId="43" fontId="2" fillId="13" borderId="38" xfId="1" applyFont="1" applyFill="1" applyBorder="1"/>
    <xf numFmtId="43" fontId="2" fillId="13" borderId="39" xfId="1" applyFont="1" applyFill="1" applyBorder="1"/>
    <xf numFmtId="43" fontId="2" fillId="13" borderId="40" xfId="1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3" fillId="0" borderId="1" xfId="0" applyNumberFormat="1" applyFont="1" applyBorder="1" applyProtection="1">
      <protection locked="0"/>
    </xf>
    <xf numFmtId="0" fontId="3" fillId="0" borderId="9" xfId="0" applyFont="1" applyBorder="1"/>
    <xf numFmtId="14" fontId="3" fillId="0" borderId="1" xfId="0" applyNumberFormat="1" applyFont="1" applyBorder="1" applyProtection="1">
      <protection locked="0"/>
    </xf>
    <xf numFmtId="14" fontId="4" fillId="7" borderId="31" xfId="0" applyNumberFormat="1" applyFont="1" applyFill="1" applyBorder="1" applyAlignment="1" applyProtection="1">
      <alignment horizontal="center"/>
    </xf>
    <xf numFmtId="0" fontId="10" fillId="9" borderId="9" xfId="0" applyFont="1" applyFill="1" applyBorder="1" applyAlignment="1">
      <alignment vertical="center"/>
    </xf>
    <xf numFmtId="0" fontId="10" fillId="9" borderId="0" xfId="0" applyFont="1" applyFill="1" applyBorder="1" applyAlignment="1">
      <alignment vertical="center"/>
    </xf>
    <xf numFmtId="0" fontId="10" fillId="9" borderId="15" xfId="0" applyFont="1" applyFill="1" applyBorder="1" applyAlignment="1">
      <alignment vertical="center"/>
    </xf>
    <xf numFmtId="0" fontId="2" fillId="4" borderId="13" xfId="0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/>
    </xf>
    <xf numFmtId="43" fontId="3" fillId="0" borderId="58" xfId="1" applyFont="1" applyBorder="1" applyProtection="1">
      <protection locked="0"/>
    </xf>
    <xf numFmtId="164" fontId="3" fillId="0" borderId="58" xfId="0" applyNumberFormat="1" applyFont="1" applyBorder="1"/>
    <xf numFmtId="43" fontId="12" fillId="0" borderId="61" xfId="1" applyFont="1" applyFill="1" applyBorder="1" applyAlignment="1" applyProtection="1">
      <alignment horizontal="center"/>
    </xf>
    <xf numFmtId="164" fontId="20" fillId="0" borderId="0" xfId="0" applyNumberFormat="1" applyFont="1"/>
    <xf numFmtId="2" fontId="3" fillId="0" borderId="57" xfId="1" applyNumberFormat="1" applyFont="1" applyBorder="1" applyProtection="1"/>
    <xf numFmtId="164" fontId="2" fillId="0" borderId="58" xfId="0" applyNumberFormat="1" applyFont="1" applyBorder="1"/>
    <xf numFmtId="43" fontId="12" fillId="0" borderId="59" xfId="1" applyFont="1" applyFill="1" applyBorder="1" applyAlignment="1" applyProtection="1">
      <alignment horizontal="left"/>
    </xf>
    <xf numFmtId="43" fontId="18" fillId="0" borderId="15" xfId="1" applyFont="1" applyBorder="1"/>
    <xf numFmtId="0" fontId="3" fillId="0" borderId="22" xfId="0" applyFont="1" applyBorder="1"/>
    <xf numFmtId="0" fontId="3" fillId="0" borderId="23" xfId="0" applyFont="1" applyBorder="1" applyAlignment="1">
      <alignment horizontal="center"/>
    </xf>
    <xf numFmtId="0" fontId="3" fillId="0" borderId="23" xfId="0" applyFont="1" applyBorder="1"/>
    <xf numFmtId="43" fontId="3" fillId="0" borderId="23" xfId="1" applyFont="1" applyBorder="1"/>
    <xf numFmtId="43" fontId="3" fillId="0" borderId="24" xfId="1" applyFont="1" applyBorder="1"/>
    <xf numFmtId="0" fontId="3" fillId="0" borderId="17" xfId="0" applyFont="1" applyBorder="1"/>
    <xf numFmtId="16" fontId="3" fillId="0" borderId="1" xfId="0" applyNumberFormat="1" applyFont="1" applyBorder="1" applyProtection="1">
      <protection locked="0"/>
    </xf>
    <xf numFmtId="43" fontId="21" fillId="0" borderId="34" xfId="1" applyFont="1" applyBorder="1" applyAlignment="1" applyProtection="1">
      <alignment horizontal="right"/>
      <protection locked="0"/>
    </xf>
    <xf numFmtId="43" fontId="21" fillId="0" borderId="35" xfId="1" applyFont="1" applyBorder="1" applyAlignment="1" applyProtection="1">
      <alignment horizontal="right"/>
      <protection locked="0"/>
    </xf>
    <xf numFmtId="43" fontId="21" fillId="0" borderId="29" xfId="1" applyFont="1" applyBorder="1" applyAlignment="1" applyProtection="1">
      <alignment horizontal="right"/>
      <protection locked="0"/>
    </xf>
    <xf numFmtId="43" fontId="2" fillId="0" borderId="27" xfId="1" applyFont="1" applyBorder="1" applyProtection="1">
      <protection locked="0"/>
    </xf>
    <xf numFmtId="43" fontId="2" fillId="0" borderId="33" xfId="1" applyFont="1" applyBorder="1" applyProtection="1">
      <protection locked="0"/>
    </xf>
    <xf numFmtId="0" fontId="3" fillId="0" borderId="28" xfId="0" applyFont="1" applyBorder="1" applyAlignment="1" applyProtection="1">
      <alignment horizontal="left"/>
      <protection locked="0"/>
    </xf>
    <xf numFmtId="0" fontId="3" fillId="0" borderId="29" xfId="0" applyFont="1" applyBorder="1" applyAlignment="1" applyProtection="1">
      <alignment horizontal="left"/>
      <protection locked="0"/>
    </xf>
    <xf numFmtId="43" fontId="2" fillId="0" borderId="28" xfId="1" applyFont="1" applyBorder="1" applyProtection="1">
      <protection locked="0"/>
    </xf>
    <xf numFmtId="43" fontId="2" fillId="0" borderId="53" xfId="1" applyFont="1" applyBorder="1" applyProtection="1">
      <protection locked="0"/>
    </xf>
    <xf numFmtId="43" fontId="15" fillId="0" borderId="28" xfId="1" applyFont="1" applyBorder="1" applyProtection="1"/>
    <xf numFmtId="43" fontId="15" fillId="0" borderId="53" xfId="1" applyFont="1" applyBorder="1" applyProtection="1"/>
    <xf numFmtId="43" fontId="6" fillId="0" borderId="28" xfId="1" applyFont="1" applyBorder="1" applyProtection="1"/>
    <xf numFmtId="43" fontId="6" fillId="0" borderId="53" xfId="1" applyFont="1" applyBorder="1" applyProtection="1"/>
    <xf numFmtId="0" fontId="2" fillId="6" borderId="6" xfId="0" applyFont="1" applyFill="1" applyBorder="1" applyAlignment="1" applyProtection="1">
      <alignment horizontal="center"/>
    </xf>
    <xf numFmtId="0" fontId="2" fillId="6" borderId="7" xfId="0" applyFont="1" applyFill="1" applyBorder="1" applyAlignment="1" applyProtection="1">
      <alignment horizontal="center"/>
    </xf>
    <xf numFmtId="0" fontId="2" fillId="5" borderId="3" xfId="0" applyFont="1" applyFill="1" applyBorder="1" applyAlignment="1" applyProtection="1">
      <alignment horizontal="center"/>
    </xf>
    <xf numFmtId="0" fontId="2" fillId="5" borderId="4" xfId="0" applyFont="1" applyFill="1" applyBorder="1" applyAlignment="1" applyProtection="1">
      <alignment horizontal="center"/>
    </xf>
    <xf numFmtId="0" fontId="2" fillId="5" borderId="5" xfId="0" applyFont="1" applyFill="1" applyBorder="1" applyAlignment="1" applyProtection="1">
      <alignment horizontal="center"/>
    </xf>
    <xf numFmtId="0" fontId="2" fillId="2" borderId="36" xfId="0" applyFont="1" applyFill="1" applyBorder="1" applyAlignment="1" applyProtection="1">
      <alignment horizontal="center"/>
    </xf>
    <xf numFmtId="0" fontId="2" fillId="2" borderId="37" xfId="0" applyFont="1" applyFill="1" applyBorder="1" applyAlignment="1" applyProtection="1">
      <alignment horizontal="center"/>
    </xf>
    <xf numFmtId="0" fontId="9" fillId="9" borderId="22" xfId="0" applyFont="1" applyFill="1" applyBorder="1" applyAlignment="1" applyProtection="1">
      <alignment horizontal="center" vertical="center"/>
    </xf>
    <xf numFmtId="0" fontId="9" fillId="9" borderId="23" xfId="0" applyFont="1" applyFill="1" applyBorder="1" applyAlignment="1" applyProtection="1">
      <alignment horizontal="center" vertical="center"/>
    </xf>
    <xf numFmtId="0" fontId="9" fillId="9" borderId="24" xfId="0" applyFont="1" applyFill="1" applyBorder="1" applyAlignment="1" applyProtection="1">
      <alignment horizontal="center" vertical="center"/>
    </xf>
    <xf numFmtId="43" fontId="6" fillId="10" borderId="4" xfId="1" applyFont="1" applyFill="1" applyBorder="1" applyAlignment="1">
      <alignment horizontal="center" vertical="center"/>
    </xf>
    <xf numFmtId="43" fontId="6" fillId="10" borderId="5" xfId="1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14" fontId="8" fillId="4" borderId="55" xfId="0" applyNumberFormat="1" applyFont="1" applyFill="1" applyBorder="1" applyAlignment="1">
      <alignment horizontal="center" vertical="center"/>
    </xf>
    <xf numFmtId="14" fontId="8" fillId="4" borderId="39" xfId="0" applyNumberFormat="1" applyFont="1" applyFill="1" applyBorder="1" applyAlignment="1">
      <alignment horizontal="center" vertical="center"/>
    </xf>
    <xf numFmtId="14" fontId="8" fillId="4" borderId="40" xfId="0" applyNumberFormat="1" applyFont="1" applyFill="1" applyBorder="1" applyAlignment="1">
      <alignment horizontal="center" vertical="center"/>
    </xf>
    <xf numFmtId="43" fontId="2" fillId="10" borderId="45" xfId="1" applyFont="1" applyFill="1" applyBorder="1" applyAlignment="1">
      <alignment horizontal="center" vertical="center" wrapText="1"/>
    </xf>
    <xf numFmtId="43" fontId="2" fillId="10" borderId="46" xfId="1" applyFont="1" applyFill="1" applyBorder="1" applyAlignment="1">
      <alignment horizontal="center" vertical="center" wrapText="1"/>
    </xf>
    <xf numFmtId="14" fontId="17" fillId="11" borderId="38" xfId="0" applyNumberFormat="1" applyFont="1" applyFill="1" applyBorder="1" applyAlignment="1">
      <alignment horizontal="center" vertical="center"/>
    </xf>
    <xf numFmtId="14" fontId="17" fillId="11" borderId="39" xfId="0" applyNumberFormat="1" applyFont="1" applyFill="1" applyBorder="1" applyAlignment="1">
      <alignment horizontal="center" vertical="center"/>
    </xf>
    <xf numFmtId="14" fontId="17" fillId="11" borderId="40" xfId="0" applyNumberFormat="1" applyFont="1" applyFill="1" applyBorder="1" applyAlignment="1">
      <alignment horizontal="center" vertical="center"/>
    </xf>
    <xf numFmtId="14" fontId="2" fillId="3" borderId="38" xfId="0" applyNumberFormat="1" applyFont="1" applyFill="1" applyBorder="1" applyAlignment="1" applyProtection="1">
      <alignment horizontal="center"/>
    </xf>
    <xf numFmtId="14" fontId="2" fillId="3" borderId="40" xfId="0" applyNumberFormat="1" applyFont="1" applyFill="1" applyBorder="1" applyAlignment="1" applyProtection="1">
      <alignment horizontal="center"/>
    </xf>
    <xf numFmtId="14" fontId="8" fillId="8" borderId="38" xfId="0" applyNumberFormat="1" applyFont="1" applyFill="1" applyBorder="1" applyAlignment="1">
      <alignment horizontal="center" vertical="center"/>
    </xf>
    <xf numFmtId="14" fontId="8" fillId="8" borderId="39" xfId="0" applyNumberFormat="1" applyFont="1" applyFill="1" applyBorder="1" applyAlignment="1">
      <alignment horizontal="center" vertical="center"/>
    </xf>
    <xf numFmtId="14" fontId="8" fillId="8" borderId="51" xfId="0" applyNumberFormat="1" applyFont="1" applyFill="1" applyBorder="1" applyAlignment="1">
      <alignment horizontal="center" vertical="center"/>
    </xf>
    <xf numFmtId="0" fontId="2" fillId="5" borderId="49" xfId="0" applyFont="1" applyFill="1" applyBorder="1" applyAlignment="1">
      <alignment horizontal="center" vertical="center" wrapText="1"/>
    </xf>
    <xf numFmtId="0" fontId="2" fillId="5" borderId="50" xfId="0" applyFont="1" applyFill="1" applyBorder="1" applyAlignment="1">
      <alignment horizontal="center" vertical="center" wrapText="1"/>
    </xf>
    <xf numFmtId="14" fontId="10" fillId="9" borderId="18" xfId="0" applyNumberFormat="1" applyFont="1" applyFill="1" applyBorder="1" applyAlignment="1" applyProtection="1">
      <alignment horizontal="center" vertical="center"/>
      <protection locked="0"/>
    </xf>
    <xf numFmtId="0" fontId="10" fillId="9" borderId="18" xfId="0" applyFont="1" applyFill="1" applyBorder="1" applyAlignment="1" applyProtection="1">
      <alignment horizontal="center" vertical="center"/>
      <protection locked="0"/>
    </xf>
    <xf numFmtId="0" fontId="4" fillId="0" borderId="59" xfId="0" applyFont="1" applyFill="1" applyBorder="1" applyAlignment="1" applyProtection="1">
      <alignment horizontal="center"/>
    </xf>
    <xf numFmtId="0" fontId="4" fillId="0" borderId="60" xfId="0" applyFont="1" applyFill="1" applyBorder="1" applyAlignment="1" applyProtection="1">
      <alignment horizontal="center"/>
    </xf>
    <xf numFmtId="0" fontId="4" fillId="0" borderId="61" xfId="0" applyFont="1" applyFill="1" applyBorder="1" applyAlignment="1" applyProtection="1">
      <alignment horizontal="center"/>
    </xf>
    <xf numFmtId="0" fontId="2" fillId="5" borderId="3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/>
    </xf>
    <xf numFmtId="43" fontId="13" fillId="0" borderId="28" xfId="1" applyFont="1" applyFill="1" applyBorder="1" applyAlignment="1" applyProtection="1">
      <alignment horizontal="center" vertical="center"/>
    </xf>
    <xf numFmtId="43" fontId="13" fillId="0" borderId="53" xfId="1" applyFont="1" applyFill="1" applyBorder="1" applyAlignment="1" applyProtection="1">
      <alignment horizontal="center" vertical="center"/>
    </xf>
    <xf numFmtId="14" fontId="3" fillId="0" borderId="28" xfId="0" applyNumberFormat="1" applyFont="1" applyBorder="1" applyAlignment="1" applyProtection="1">
      <alignment horizontal="left"/>
      <protection locked="0"/>
    </xf>
    <xf numFmtId="43" fontId="2" fillId="0" borderId="28" xfId="1" applyFont="1" applyBorder="1" applyProtection="1"/>
    <xf numFmtId="43" fontId="2" fillId="0" borderId="53" xfId="1" applyFont="1" applyBorder="1" applyProtection="1"/>
    <xf numFmtId="43" fontId="6" fillId="5" borderId="25" xfId="1" applyFont="1" applyFill="1" applyBorder="1" applyAlignment="1">
      <alignment horizontal="center" vertical="center"/>
    </xf>
    <xf numFmtId="43" fontId="6" fillId="5" borderId="41" xfId="1" applyFont="1" applyFill="1" applyBorder="1" applyAlignment="1">
      <alignment horizontal="center" vertical="center"/>
    </xf>
    <xf numFmtId="14" fontId="2" fillId="3" borderId="17" xfId="0" applyNumberFormat="1" applyFont="1" applyFill="1" applyBorder="1"/>
    <xf numFmtId="0" fontId="2" fillId="3" borderId="18" xfId="0" applyFont="1" applyFill="1" applyBorder="1"/>
    <xf numFmtId="43" fontId="8" fillId="13" borderId="38" xfId="1" applyFont="1" applyFill="1" applyBorder="1"/>
    <xf numFmtId="43" fontId="8" fillId="13" borderId="40" xfId="1" applyFont="1" applyFill="1" applyBorder="1"/>
    <xf numFmtId="43" fontId="8" fillId="12" borderId="38" xfId="1" applyFont="1" applyFill="1" applyBorder="1"/>
    <xf numFmtId="43" fontId="8" fillId="12" borderId="40" xfId="1" applyFont="1" applyFill="1" applyBorder="1"/>
    <xf numFmtId="43" fontId="8" fillId="3" borderId="38" xfId="1" applyFont="1" applyFill="1" applyBorder="1"/>
    <xf numFmtId="43" fontId="8" fillId="3" borderId="40" xfId="1" applyFont="1" applyFill="1" applyBorder="1"/>
    <xf numFmtId="43" fontId="8" fillId="7" borderId="38" xfId="1" applyFont="1" applyFill="1" applyBorder="1"/>
    <xf numFmtId="43" fontId="8" fillId="7" borderId="40" xfId="1" applyFont="1" applyFill="1" applyBorder="1"/>
    <xf numFmtId="0" fontId="2" fillId="2" borderId="42" xfId="0" applyFont="1" applyFill="1" applyBorder="1" applyAlignment="1" applyProtection="1">
      <alignment horizontal="center" vertical="center" wrapText="1"/>
    </xf>
    <xf numFmtId="0" fontId="2" fillId="2" borderId="43" xfId="0" applyFont="1" applyFill="1" applyBorder="1" applyAlignment="1" applyProtection="1">
      <alignment horizontal="center" vertical="center" wrapText="1"/>
    </xf>
    <xf numFmtId="0" fontId="2" fillId="2" borderId="28" xfId="0" applyFont="1" applyFill="1" applyBorder="1" applyAlignment="1" applyProtection="1">
      <alignment horizontal="center"/>
    </xf>
    <xf numFmtId="0" fontId="2" fillId="2" borderId="29" xfId="0" applyFont="1" applyFill="1" applyBorder="1" applyAlignment="1" applyProtection="1">
      <alignment horizontal="center"/>
    </xf>
    <xf numFmtId="0" fontId="2" fillId="4" borderId="12" xfId="0" applyFont="1" applyFill="1" applyBorder="1" applyAlignment="1" applyProtection="1">
      <alignment horizontal="center"/>
    </xf>
    <xf numFmtId="0" fontId="2" fillId="4" borderId="26" xfId="0" applyFont="1" applyFill="1" applyBorder="1" applyAlignment="1" applyProtection="1">
      <alignment horizontal="center"/>
    </xf>
    <xf numFmtId="0" fontId="2" fillId="4" borderId="13" xfId="0" applyFont="1" applyFill="1" applyBorder="1" applyAlignment="1" applyProtection="1">
      <alignment horizontal="center"/>
    </xf>
    <xf numFmtId="0" fontId="2" fillId="8" borderId="12" xfId="0" applyFont="1" applyFill="1" applyBorder="1" applyAlignment="1" applyProtection="1">
      <alignment horizontal="center"/>
    </xf>
    <xf numFmtId="0" fontId="2" fillId="8" borderId="26" xfId="0" applyFont="1" applyFill="1" applyBorder="1" applyAlignment="1" applyProtection="1">
      <alignment horizontal="center"/>
    </xf>
    <xf numFmtId="0" fontId="2" fillId="8" borderId="13" xfId="0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left"/>
    </xf>
    <xf numFmtId="0" fontId="2" fillId="2" borderId="10" xfId="0" applyFont="1" applyFill="1" applyBorder="1" applyAlignment="1" applyProtection="1">
      <alignment horizontal="center" vertical="center"/>
    </xf>
    <xf numFmtId="0" fontId="2" fillId="4" borderId="30" xfId="0" applyFont="1" applyFill="1" applyBorder="1" applyAlignment="1" applyProtection="1">
      <alignment horizontal="center"/>
    </xf>
    <xf numFmtId="0" fontId="2" fillId="4" borderId="31" xfId="0" applyFont="1" applyFill="1" applyBorder="1" applyAlignment="1" applyProtection="1">
      <alignment horizontal="center"/>
    </xf>
    <xf numFmtId="0" fontId="2" fillId="4" borderId="32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  <protection locked="0"/>
    </xf>
    <xf numFmtId="14" fontId="2" fillId="3" borderId="18" xfId="0" applyNumberFormat="1" applyFont="1" applyFill="1" applyBorder="1"/>
    <xf numFmtId="43" fontId="2" fillId="10" borderId="20" xfId="1" applyFont="1" applyFill="1" applyBorder="1" applyAlignment="1">
      <alignment horizontal="center" vertical="center" wrapText="1"/>
    </xf>
    <xf numFmtId="43" fontId="2" fillId="10" borderId="21" xfId="1" applyFont="1" applyFill="1" applyBorder="1" applyAlignment="1">
      <alignment horizontal="center" vertical="center" wrapText="1"/>
    </xf>
    <xf numFmtId="43" fontId="7" fillId="0" borderId="28" xfId="1" applyFont="1" applyBorder="1" applyAlignment="1" applyProtection="1">
      <alignment horizontal="center"/>
      <protection locked="0"/>
    </xf>
    <xf numFmtId="43" fontId="7" fillId="0" borderId="53" xfId="1" applyFont="1" applyBorder="1" applyAlignment="1" applyProtection="1">
      <alignment horizontal="center"/>
      <protection locked="0"/>
    </xf>
    <xf numFmtId="43" fontId="2" fillId="6" borderId="56" xfId="1" applyFont="1" applyFill="1" applyBorder="1" applyAlignment="1" applyProtection="1">
      <alignment horizontal="center"/>
    </xf>
    <xf numFmtId="43" fontId="2" fillId="6" borderId="13" xfId="1" applyFont="1" applyFill="1" applyBorder="1" applyAlignment="1" applyProtection="1">
      <alignment horizontal="center"/>
    </xf>
    <xf numFmtId="43" fontId="8" fillId="13" borderId="38" xfId="1" applyFont="1" applyFill="1" applyBorder="1" applyProtection="1">
      <protection locked="0"/>
    </xf>
    <xf numFmtId="43" fontId="8" fillId="13" borderId="40" xfId="1" applyFont="1" applyFill="1" applyBorder="1" applyProtection="1">
      <protection locked="0"/>
    </xf>
    <xf numFmtId="43" fontId="2" fillId="8" borderId="27" xfId="1" applyFont="1" applyFill="1" applyBorder="1" applyAlignment="1" applyProtection="1">
      <alignment horizontal="center"/>
    </xf>
    <xf numFmtId="43" fontId="2" fillId="8" borderId="26" xfId="1" applyFont="1" applyFill="1" applyBorder="1" applyAlignment="1" applyProtection="1">
      <alignment horizontal="center"/>
    </xf>
    <xf numFmtId="43" fontId="2" fillId="8" borderId="33" xfId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52B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80"/>
  <sheetViews>
    <sheetView showGridLines="0" tabSelected="1" zoomScale="80" zoomScaleNormal="80" workbookViewId="0">
      <pane ySplit="3" topLeftCell="A49" activePane="bottomLeft" state="frozen"/>
      <selection pane="bottomLeft" activeCell="P65" sqref="P65"/>
    </sheetView>
  </sheetViews>
  <sheetFormatPr defaultRowHeight="15.75" x14ac:dyDescent="0.25"/>
  <cols>
    <col min="1" max="1" width="1.140625" style="1" customWidth="1"/>
    <col min="2" max="2" width="5.5703125" style="10" bestFit="1" customWidth="1"/>
    <col min="3" max="3" width="11.28515625" style="1" customWidth="1"/>
    <col min="4" max="4" width="12.28515625" style="1" customWidth="1"/>
    <col min="5" max="5" width="27.5703125" style="1" customWidth="1"/>
    <col min="6" max="6" width="14.5703125" style="1" customWidth="1"/>
    <col min="7" max="7" width="13.7109375" style="1" bestFit="1" customWidth="1"/>
    <col min="8" max="8" width="13.85546875" style="1" customWidth="1"/>
    <col min="9" max="9" width="12.7109375" style="1" bestFit="1" customWidth="1"/>
    <col min="10" max="10" width="13.42578125" style="11" bestFit="1" customWidth="1"/>
    <col min="11" max="11" width="15.28515625" style="11" customWidth="1"/>
    <col min="12" max="12" width="15.42578125" style="11" customWidth="1"/>
    <col min="13" max="13" width="15" style="11" customWidth="1"/>
    <col min="14" max="14" width="13.28515625" style="11" customWidth="1"/>
    <col min="15" max="15" width="9.42578125" style="11" customWidth="1"/>
    <col min="16" max="16" width="13.7109375" style="11" customWidth="1"/>
    <col min="17" max="17" width="14.28515625" style="11" customWidth="1"/>
    <col min="18" max="18" width="15.140625" style="11" customWidth="1"/>
    <col min="19" max="20" width="13.140625" style="1" bestFit="1" customWidth="1"/>
    <col min="21" max="16384" width="9.140625" style="1"/>
  </cols>
  <sheetData>
    <row r="1" spans="1:19" ht="9" customHeight="1" thickBot="1" x14ac:dyDescent="0.3">
      <c r="A1" s="133"/>
      <c r="B1" s="134"/>
      <c r="C1" s="135"/>
      <c r="D1" s="135"/>
      <c r="E1" s="135"/>
      <c r="F1" s="135"/>
      <c r="G1" s="135"/>
      <c r="H1" s="135"/>
      <c r="I1" s="135"/>
      <c r="J1" s="136"/>
      <c r="K1" s="136"/>
      <c r="L1" s="136"/>
      <c r="M1" s="136"/>
      <c r="N1" s="136"/>
      <c r="O1" s="136"/>
      <c r="P1" s="136"/>
      <c r="Q1" s="136"/>
      <c r="R1" s="137"/>
    </row>
    <row r="2" spans="1:19" ht="22.5" customHeight="1" x14ac:dyDescent="0.25">
      <c r="A2" s="117"/>
      <c r="B2" s="160" t="s">
        <v>77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2"/>
    </row>
    <row r="3" spans="1:19" ht="20.25" customHeight="1" thickBot="1" x14ac:dyDescent="0.3">
      <c r="A3" s="117"/>
      <c r="B3" s="186">
        <v>45266</v>
      </c>
      <c r="C3" s="187"/>
      <c r="D3" s="121"/>
      <c r="E3" s="121"/>
      <c r="F3" s="121"/>
      <c r="G3" s="121"/>
      <c r="H3" s="121"/>
      <c r="I3" s="120" t="s">
        <v>23</v>
      </c>
      <c r="J3" s="121"/>
      <c r="K3" s="121"/>
      <c r="L3" s="121"/>
      <c r="M3" s="121"/>
      <c r="N3" s="121"/>
      <c r="O3" s="121"/>
      <c r="P3" s="121"/>
      <c r="Q3" s="121"/>
      <c r="R3" s="122"/>
    </row>
    <row r="4" spans="1:19" ht="16.5" customHeight="1" thickBot="1" x14ac:dyDescent="0.3">
      <c r="A4" s="117"/>
      <c r="B4" s="179">
        <f>B3</f>
        <v>45266</v>
      </c>
      <c r="C4" s="180"/>
      <c r="D4" s="176" t="s">
        <v>27</v>
      </c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8"/>
      <c r="S4" s="20"/>
    </row>
    <row r="5" spans="1:19" ht="16.5" customHeight="1" thickBot="1" x14ac:dyDescent="0.3">
      <c r="A5" s="117"/>
      <c r="B5" s="181" t="s">
        <v>49</v>
      </c>
      <c r="C5" s="182"/>
      <c r="D5" s="182"/>
      <c r="E5" s="182"/>
      <c r="F5" s="182"/>
      <c r="G5" s="182"/>
      <c r="H5" s="182"/>
      <c r="I5" s="182"/>
      <c r="J5" s="182"/>
      <c r="K5" s="183"/>
      <c r="L5" s="171" t="s">
        <v>50</v>
      </c>
      <c r="M5" s="172"/>
      <c r="N5" s="172"/>
      <c r="O5" s="172"/>
      <c r="P5" s="172"/>
      <c r="Q5" s="172"/>
      <c r="R5" s="173"/>
      <c r="S5" s="20"/>
    </row>
    <row r="6" spans="1:19" ht="24.75" customHeight="1" x14ac:dyDescent="0.25">
      <c r="A6" s="117"/>
      <c r="B6" s="191" t="s">
        <v>6</v>
      </c>
      <c r="C6" s="167" t="s">
        <v>2</v>
      </c>
      <c r="D6" s="165" t="s">
        <v>59</v>
      </c>
      <c r="E6" s="167" t="s">
        <v>0</v>
      </c>
      <c r="F6" s="169" t="s">
        <v>51</v>
      </c>
      <c r="G6" s="169" t="s">
        <v>45</v>
      </c>
      <c r="H6" s="165" t="s">
        <v>54</v>
      </c>
      <c r="I6" s="199" t="s">
        <v>52</v>
      </c>
      <c r="J6" s="200"/>
      <c r="K6" s="184" t="s">
        <v>1</v>
      </c>
      <c r="L6" s="174" t="s">
        <v>60</v>
      </c>
      <c r="M6" s="174" t="s">
        <v>58</v>
      </c>
      <c r="N6" s="229" t="s">
        <v>48</v>
      </c>
      <c r="O6" s="229" t="s">
        <v>53</v>
      </c>
      <c r="P6" s="229" t="s">
        <v>55</v>
      </c>
      <c r="Q6" s="163" t="s">
        <v>56</v>
      </c>
      <c r="R6" s="164"/>
      <c r="S6" s="20"/>
    </row>
    <row r="7" spans="1:19" ht="20.25" customHeight="1" thickBot="1" x14ac:dyDescent="0.3">
      <c r="A7" s="117"/>
      <c r="B7" s="192"/>
      <c r="C7" s="168"/>
      <c r="D7" s="166"/>
      <c r="E7" s="168"/>
      <c r="F7" s="170"/>
      <c r="G7" s="170"/>
      <c r="H7" s="166"/>
      <c r="I7" s="58" t="s">
        <v>4</v>
      </c>
      <c r="J7" s="58" t="s">
        <v>5</v>
      </c>
      <c r="K7" s="185"/>
      <c r="L7" s="175"/>
      <c r="M7" s="175"/>
      <c r="N7" s="230"/>
      <c r="O7" s="230"/>
      <c r="P7" s="230"/>
      <c r="Q7" s="59" t="s">
        <v>7</v>
      </c>
      <c r="R7" s="60" t="s">
        <v>5</v>
      </c>
      <c r="S7" s="20"/>
    </row>
    <row r="8" spans="1:19" x14ac:dyDescent="0.25">
      <c r="A8" s="117"/>
      <c r="B8" s="2">
        <v>1</v>
      </c>
      <c r="C8" s="23">
        <v>45266</v>
      </c>
      <c r="D8" s="65" t="s">
        <v>79</v>
      </c>
      <c r="E8" s="13" t="s">
        <v>80</v>
      </c>
      <c r="F8" s="35">
        <v>2020</v>
      </c>
      <c r="G8" s="14">
        <v>220</v>
      </c>
      <c r="H8" s="3">
        <f>+F8-G8</f>
        <v>1800</v>
      </c>
      <c r="I8" s="14">
        <v>500</v>
      </c>
      <c r="J8" s="14"/>
      <c r="K8" s="56">
        <f>+H8-I8-J8</f>
        <v>1300</v>
      </c>
      <c r="L8" s="68">
        <v>45264</v>
      </c>
      <c r="M8" s="65" t="s">
        <v>81</v>
      </c>
      <c r="N8" s="14">
        <v>1400</v>
      </c>
      <c r="O8" s="14"/>
      <c r="P8" s="3">
        <f>+N8-O8</f>
        <v>1400</v>
      </c>
      <c r="Q8" s="14"/>
      <c r="R8" s="47">
        <v>1400</v>
      </c>
      <c r="S8" s="66"/>
    </row>
    <row r="9" spans="1:19" x14ac:dyDescent="0.25">
      <c r="A9" s="117"/>
      <c r="B9" s="4">
        <v>2</v>
      </c>
      <c r="C9" s="23"/>
      <c r="D9" s="65"/>
      <c r="E9" s="15"/>
      <c r="F9" s="36"/>
      <c r="G9" s="14"/>
      <c r="H9" s="3">
        <f t="shared" ref="H9:H32" si="0">+F9-G9</f>
        <v>0</v>
      </c>
      <c r="I9" s="16"/>
      <c r="J9" s="16"/>
      <c r="K9" s="56">
        <f t="shared" ref="K9:K32" si="1">+H9-I9-J9</f>
        <v>0</v>
      </c>
      <c r="L9" s="68"/>
      <c r="M9" s="65"/>
      <c r="N9" s="14"/>
      <c r="O9" s="14"/>
      <c r="P9" s="3">
        <f t="shared" ref="P9:P32" si="2">+N9-O9</f>
        <v>0</v>
      </c>
      <c r="Q9" s="16"/>
      <c r="R9" s="48"/>
      <c r="S9" s="66"/>
    </row>
    <row r="10" spans="1:19" x14ac:dyDescent="0.25">
      <c r="A10" s="117"/>
      <c r="B10" s="4">
        <v>3</v>
      </c>
      <c r="C10" s="23"/>
      <c r="D10" s="65"/>
      <c r="E10" s="139"/>
      <c r="F10" s="36"/>
      <c r="G10" s="14"/>
      <c r="H10" s="3">
        <f t="shared" si="0"/>
        <v>0</v>
      </c>
      <c r="I10" s="16"/>
      <c r="J10" s="16"/>
      <c r="K10" s="56">
        <f t="shared" si="1"/>
        <v>0</v>
      </c>
      <c r="L10" s="68"/>
      <c r="M10" s="65"/>
      <c r="N10" s="14"/>
      <c r="O10" s="14"/>
      <c r="P10" s="3">
        <f t="shared" si="2"/>
        <v>0</v>
      </c>
      <c r="Q10" s="16"/>
      <c r="R10" s="48"/>
      <c r="S10" s="66"/>
    </row>
    <row r="11" spans="1:19" x14ac:dyDescent="0.25">
      <c r="A11" s="117"/>
      <c r="B11" s="4">
        <v>4</v>
      </c>
      <c r="C11" s="23"/>
      <c r="D11" s="65"/>
      <c r="E11" s="20"/>
      <c r="F11" s="36"/>
      <c r="G11" s="14"/>
      <c r="H11" s="3">
        <f t="shared" si="0"/>
        <v>0</v>
      </c>
      <c r="I11" s="16"/>
      <c r="J11" s="16"/>
      <c r="K11" s="56">
        <f t="shared" si="1"/>
        <v>0</v>
      </c>
      <c r="L11" s="68"/>
      <c r="M11" s="65"/>
      <c r="N11" s="14"/>
      <c r="O11" s="14"/>
      <c r="P11" s="3">
        <f t="shared" si="2"/>
        <v>0</v>
      </c>
      <c r="Q11" s="16"/>
      <c r="R11" s="48"/>
      <c r="S11" s="66"/>
    </row>
    <row r="12" spans="1:19" x14ac:dyDescent="0.25">
      <c r="A12" s="117"/>
      <c r="B12" s="4">
        <v>5</v>
      </c>
      <c r="C12" s="23"/>
      <c r="D12" s="65"/>
      <c r="E12" s="15"/>
      <c r="F12" s="36"/>
      <c r="G12" s="14"/>
      <c r="H12" s="3">
        <f>+F12-G12</f>
        <v>0</v>
      </c>
      <c r="I12" s="16"/>
      <c r="J12" s="16"/>
      <c r="K12" s="56">
        <f t="shared" si="1"/>
        <v>0</v>
      </c>
      <c r="L12" s="68"/>
      <c r="M12" s="65"/>
      <c r="N12" s="14"/>
      <c r="O12" s="14"/>
      <c r="P12" s="3">
        <f t="shared" si="2"/>
        <v>0</v>
      </c>
      <c r="Q12" s="16"/>
      <c r="R12" s="48"/>
      <c r="S12" s="66"/>
    </row>
    <row r="13" spans="1:19" x14ac:dyDescent="0.25">
      <c r="A13" s="117"/>
      <c r="B13" s="4">
        <v>6</v>
      </c>
      <c r="C13" s="23"/>
      <c r="D13" s="65"/>
      <c r="E13" s="15"/>
      <c r="F13" s="36"/>
      <c r="G13" s="14"/>
      <c r="H13" s="3">
        <f t="shared" si="0"/>
        <v>0</v>
      </c>
      <c r="I13" s="16"/>
      <c r="J13" s="16"/>
      <c r="K13" s="56">
        <f t="shared" si="1"/>
        <v>0</v>
      </c>
      <c r="L13" s="68"/>
      <c r="M13" s="65"/>
      <c r="N13" s="14"/>
      <c r="O13" s="14"/>
      <c r="P13" s="3">
        <f t="shared" si="2"/>
        <v>0</v>
      </c>
      <c r="Q13" s="16"/>
      <c r="R13" s="48"/>
      <c r="S13" s="66"/>
    </row>
    <row r="14" spans="1:19" x14ac:dyDescent="0.25">
      <c r="A14" s="117"/>
      <c r="B14" s="4">
        <v>7</v>
      </c>
      <c r="C14" s="23"/>
      <c r="D14" s="65"/>
      <c r="E14" s="20"/>
      <c r="F14" s="36"/>
      <c r="G14" s="14"/>
      <c r="H14" s="3">
        <f>+F14-G14</f>
        <v>0</v>
      </c>
      <c r="I14" s="16"/>
      <c r="J14" s="16"/>
      <c r="K14" s="56">
        <f t="shared" si="1"/>
        <v>0</v>
      </c>
      <c r="L14" s="68"/>
      <c r="M14" s="65"/>
      <c r="N14" s="14"/>
      <c r="O14" s="14"/>
      <c r="P14" s="3">
        <f t="shared" si="2"/>
        <v>0</v>
      </c>
      <c r="Q14" s="16"/>
      <c r="R14" s="48"/>
      <c r="S14" s="66"/>
    </row>
    <row r="15" spans="1:19" x14ac:dyDescent="0.25">
      <c r="A15" s="117"/>
      <c r="B15" s="4">
        <v>8</v>
      </c>
      <c r="C15" s="23"/>
      <c r="D15" s="65"/>
      <c r="E15" s="15"/>
      <c r="F15" s="36"/>
      <c r="G15" s="14"/>
      <c r="H15" s="3">
        <f t="shared" si="0"/>
        <v>0</v>
      </c>
      <c r="I15" s="16"/>
      <c r="J15" s="16"/>
      <c r="K15" s="56">
        <f t="shared" si="1"/>
        <v>0</v>
      </c>
      <c r="L15" s="68"/>
      <c r="M15" s="65"/>
      <c r="N15" s="14"/>
      <c r="O15" s="14"/>
      <c r="P15" s="3">
        <f t="shared" si="2"/>
        <v>0</v>
      </c>
      <c r="Q15" s="16"/>
      <c r="R15" s="48"/>
      <c r="S15" s="66"/>
    </row>
    <row r="16" spans="1:19" x14ac:dyDescent="0.25">
      <c r="A16" s="117"/>
      <c r="B16" s="4">
        <v>9</v>
      </c>
      <c r="C16" s="23"/>
      <c r="D16" s="65"/>
      <c r="E16" s="15"/>
      <c r="F16" s="36"/>
      <c r="G16" s="14"/>
      <c r="H16" s="3">
        <f t="shared" si="0"/>
        <v>0</v>
      </c>
      <c r="I16" s="16"/>
      <c r="J16" s="16"/>
      <c r="K16" s="56">
        <f t="shared" si="1"/>
        <v>0</v>
      </c>
      <c r="L16" s="68"/>
      <c r="M16" s="65"/>
      <c r="N16" s="14"/>
      <c r="O16" s="14"/>
      <c r="P16" s="3">
        <f t="shared" si="2"/>
        <v>0</v>
      </c>
      <c r="Q16" s="16"/>
      <c r="R16" s="48"/>
      <c r="S16" s="66"/>
    </row>
    <row r="17" spans="1:19" x14ac:dyDescent="0.25">
      <c r="A17" s="117"/>
      <c r="B17" s="4">
        <v>10</v>
      </c>
      <c r="C17" s="23"/>
      <c r="D17" s="65"/>
      <c r="E17" s="15"/>
      <c r="F17" s="36"/>
      <c r="G17" s="14"/>
      <c r="H17" s="3">
        <f t="shared" si="0"/>
        <v>0</v>
      </c>
      <c r="I17" s="16"/>
      <c r="J17" s="16"/>
      <c r="K17" s="56">
        <f t="shared" si="1"/>
        <v>0</v>
      </c>
      <c r="L17" s="68"/>
      <c r="M17" s="65"/>
      <c r="N17" s="14"/>
      <c r="O17" s="14"/>
      <c r="P17" s="3">
        <f t="shared" si="2"/>
        <v>0</v>
      </c>
      <c r="Q17" s="16"/>
      <c r="R17" s="48"/>
      <c r="S17" s="66"/>
    </row>
    <row r="18" spans="1:19" x14ac:dyDescent="0.25">
      <c r="A18" s="117"/>
      <c r="B18" s="4">
        <v>11</v>
      </c>
      <c r="C18" s="23"/>
      <c r="D18" s="65"/>
      <c r="E18" s="15"/>
      <c r="F18" s="36"/>
      <c r="G18" s="14"/>
      <c r="H18" s="3">
        <f t="shared" si="0"/>
        <v>0</v>
      </c>
      <c r="I18" s="16"/>
      <c r="J18" s="16"/>
      <c r="K18" s="56">
        <f t="shared" si="1"/>
        <v>0</v>
      </c>
      <c r="L18" s="68"/>
      <c r="M18" s="65"/>
      <c r="N18" s="14"/>
      <c r="O18" s="14"/>
      <c r="P18" s="3">
        <f t="shared" si="2"/>
        <v>0</v>
      </c>
      <c r="Q18" s="16"/>
      <c r="R18" s="48"/>
      <c r="S18" s="66"/>
    </row>
    <row r="19" spans="1:19" x14ac:dyDescent="0.25">
      <c r="A19" s="117"/>
      <c r="B19" s="4">
        <v>12</v>
      </c>
      <c r="C19" s="23"/>
      <c r="D19" s="65"/>
      <c r="E19" s="15"/>
      <c r="F19" s="36"/>
      <c r="G19" s="14"/>
      <c r="H19" s="3">
        <f t="shared" si="0"/>
        <v>0</v>
      </c>
      <c r="I19" s="16"/>
      <c r="J19" s="16"/>
      <c r="K19" s="56">
        <f t="shared" si="1"/>
        <v>0</v>
      </c>
      <c r="L19" s="68"/>
      <c r="M19" s="65"/>
      <c r="N19" s="14"/>
      <c r="O19" s="14"/>
      <c r="P19" s="3">
        <f t="shared" si="2"/>
        <v>0</v>
      </c>
      <c r="Q19" s="16"/>
      <c r="R19" s="48"/>
      <c r="S19" s="66"/>
    </row>
    <row r="20" spans="1:19" x14ac:dyDescent="0.25">
      <c r="A20" s="117"/>
      <c r="B20" s="4">
        <v>13</v>
      </c>
      <c r="C20" s="23"/>
      <c r="D20" s="65"/>
      <c r="E20" s="15"/>
      <c r="F20" s="36"/>
      <c r="G20" s="14"/>
      <c r="H20" s="3">
        <f t="shared" si="0"/>
        <v>0</v>
      </c>
      <c r="I20" s="16"/>
      <c r="J20" s="16"/>
      <c r="K20" s="56">
        <f t="shared" si="1"/>
        <v>0</v>
      </c>
      <c r="L20" s="68"/>
      <c r="M20" s="65"/>
      <c r="N20" s="14"/>
      <c r="O20" s="14"/>
      <c r="P20" s="3">
        <f t="shared" si="2"/>
        <v>0</v>
      </c>
      <c r="Q20" s="16"/>
      <c r="R20" s="48"/>
      <c r="S20" s="66"/>
    </row>
    <row r="21" spans="1:19" x14ac:dyDescent="0.25">
      <c r="A21" s="117"/>
      <c r="B21" s="4">
        <v>14</v>
      </c>
      <c r="C21" s="23"/>
      <c r="D21" s="65"/>
      <c r="E21" s="15"/>
      <c r="F21" s="36"/>
      <c r="G21" s="14"/>
      <c r="H21" s="3">
        <f t="shared" si="0"/>
        <v>0</v>
      </c>
      <c r="I21" s="16"/>
      <c r="J21" s="16"/>
      <c r="K21" s="56">
        <f t="shared" si="1"/>
        <v>0</v>
      </c>
      <c r="L21" s="68"/>
      <c r="M21" s="65"/>
      <c r="N21" s="14"/>
      <c r="O21" s="14"/>
      <c r="P21" s="3">
        <f t="shared" si="2"/>
        <v>0</v>
      </c>
      <c r="Q21" s="16"/>
      <c r="R21" s="48"/>
      <c r="S21" s="66">
        <f t="shared" ref="S21:S32" si="3">+P21-Q21-R21</f>
        <v>0</v>
      </c>
    </row>
    <row r="22" spans="1:19" x14ac:dyDescent="0.25">
      <c r="A22" s="117"/>
      <c r="B22" s="4">
        <v>15</v>
      </c>
      <c r="C22" s="23"/>
      <c r="D22" s="65"/>
      <c r="E22" s="15"/>
      <c r="F22" s="36"/>
      <c r="G22" s="14"/>
      <c r="H22" s="3">
        <f t="shared" si="0"/>
        <v>0</v>
      </c>
      <c r="I22" s="16"/>
      <c r="J22" s="16"/>
      <c r="K22" s="56">
        <f t="shared" si="1"/>
        <v>0</v>
      </c>
      <c r="L22" s="68"/>
      <c r="M22" s="65"/>
      <c r="N22" s="14"/>
      <c r="O22" s="14"/>
      <c r="P22" s="3">
        <f t="shared" si="2"/>
        <v>0</v>
      </c>
      <c r="Q22" s="16"/>
      <c r="R22" s="48"/>
      <c r="S22" s="66">
        <f t="shared" si="3"/>
        <v>0</v>
      </c>
    </row>
    <row r="23" spans="1:19" x14ac:dyDescent="0.25">
      <c r="A23" s="117"/>
      <c r="B23" s="4">
        <v>16</v>
      </c>
      <c r="C23" s="23"/>
      <c r="D23" s="65"/>
      <c r="E23" s="15"/>
      <c r="F23" s="36"/>
      <c r="G23" s="14"/>
      <c r="H23" s="3">
        <f t="shared" si="0"/>
        <v>0</v>
      </c>
      <c r="I23" s="16"/>
      <c r="J23" s="16"/>
      <c r="K23" s="56">
        <f t="shared" si="1"/>
        <v>0</v>
      </c>
      <c r="L23" s="68"/>
      <c r="M23" s="65"/>
      <c r="N23" s="14"/>
      <c r="O23" s="14"/>
      <c r="P23" s="3">
        <f t="shared" si="2"/>
        <v>0</v>
      </c>
      <c r="Q23" s="16"/>
      <c r="R23" s="48"/>
      <c r="S23" s="66">
        <f t="shared" si="3"/>
        <v>0</v>
      </c>
    </row>
    <row r="24" spans="1:19" x14ac:dyDescent="0.25">
      <c r="A24" s="117"/>
      <c r="B24" s="4">
        <v>17</v>
      </c>
      <c r="C24" s="23"/>
      <c r="D24" s="65"/>
      <c r="E24" s="15"/>
      <c r="F24" s="36"/>
      <c r="G24" s="14"/>
      <c r="H24" s="3">
        <f t="shared" si="0"/>
        <v>0</v>
      </c>
      <c r="I24" s="16"/>
      <c r="J24" s="16"/>
      <c r="K24" s="56">
        <f t="shared" si="1"/>
        <v>0</v>
      </c>
      <c r="L24" s="68"/>
      <c r="M24" s="65"/>
      <c r="N24" s="14"/>
      <c r="O24" s="14"/>
      <c r="P24" s="3">
        <f t="shared" si="2"/>
        <v>0</v>
      </c>
      <c r="Q24" s="16"/>
      <c r="R24" s="48"/>
      <c r="S24" s="66">
        <f t="shared" si="3"/>
        <v>0</v>
      </c>
    </row>
    <row r="25" spans="1:19" x14ac:dyDescent="0.25">
      <c r="A25" s="117"/>
      <c r="B25" s="4">
        <v>18</v>
      </c>
      <c r="C25" s="23"/>
      <c r="D25" s="65"/>
      <c r="E25" s="15"/>
      <c r="F25" s="36"/>
      <c r="G25" s="14"/>
      <c r="H25" s="3">
        <f t="shared" si="0"/>
        <v>0</v>
      </c>
      <c r="I25" s="16"/>
      <c r="J25" s="16"/>
      <c r="K25" s="56">
        <f t="shared" si="1"/>
        <v>0</v>
      </c>
      <c r="L25" s="68"/>
      <c r="M25" s="65"/>
      <c r="N25" s="14"/>
      <c r="O25" s="14"/>
      <c r="P25" s="3">
        <f t="shared" si="2"/>
        <v>0</v>
      </c>
      <c r="Q25" s="16"/>
      <c r="R25" s="48"/>
      <c r="S25" s="66">
        <f t="shared" si="3"/>
        <v>0</v>
      </c>
    </row>
    <row r="26" spans="1:19" x14ac:dyDescent="0.25">
      <c r="A26" s="117"/>
      <c r="B26" s="4">
        <v>19</v>
      </c>
      <c r="C26" s="23"/>
      <c r="D26" s="65"/>
      <c r="E26" s="15"/>
      <c r="F26" s="36"/>
      <c r="G26" s="14"/>
      <c r="H26" s="3">
        <f t="shared" si="0"/>
        <v>0</v>
      </c>
      <c r="I26" s="16"/>
      <c r="J26" s="16"/>
      <c r="K26" s="56">
        <f t="shared" si="1"/>
        <v>0</v>
      </c>
      <c r="L26" s="68"/>
      <c r="M26" s="65"/>
      <c r="N26" s="14"/>
      <c r="O26" s="14"/>
      <c r="P26" s="3">
        <f t="shared" si="2"/>
        <v>0</v>
      </c>
      <c r="Q26" s="16"/>
      <c r="R26" s="48"/>
      <c r="S26" s="66">
        <f t="shared" si="3"/>
        <v>0</v>
      </c>
    </row>
    <row r="27" spans="1:19" x14ac:dyDescent="0.25">
      <c r="A27" s="117"/>
      <c r="B27" s="4">
        <v>20</v>
      </c>
      <c r="C27" s="23"/>
      <c r="D27" s="65"/>
      <c r="E27" s="15"/>
      <c r="F27" s="36"/>
      <c r="G27" s="14"/>
      <c r="H27" s="3">
        <f t="shared" si="0"/>
        <v>0</v>
      </c>
      <c r="I27" s="16"/>
      <c r="J27" s="16"/>
      <c r="K27" s="56">
        <f t="shared" si="1"/>
        <v>0</v>
      </c>
      <c r="L27" s="68"/>
      <c r="M27" s="65"/>
      <c r="N27" s="14"/>
      <c r="O27" s="14"/>
      <c r="P27" s="3">
        <f t="shared" si="2"/>
        <v>0</v>
      </c>
      <c r="Q27" s="16"/>
      <c r="R27" s="48"/>
      <c r="S27" s="66">
        <f t="shared" si="3"/>
        <v>0</v>
      </c>
    </row>
    <row r="28" spans="1:19" x14ac:dyDescent="0.25">
      <c r="A28" s="117"/>
      <c r="B28" s="4">
        <v>21</v>
      </c>
      <c r="C28" s="23"/>
      <c r="D28" s="65"/>
      <c r="E28" s="61"/>
      <c r="F28" s="62"/>
      <c r="G28" s="14"/>
      <c r="H28" s="3">
        <f t="shared" si="0"/>
        <v>0</v>
      </c>
      <c r="I28" s="63"/>
      <c r="J28" s="63"/>
      <c r="K28" s="56">
        <f t="shared" si="1"/>
        <v>0</v>
      </c>
      <c r="L28" s="68"/>
      <c r="M28" s="65"/>
      <c r="N28" s="14"/>
      <c r="O28" s="14"/>
      <c r="P28" s="3">
        <f t="shared" si="2"/>
        <v>0</v>
      </c>
      <c r="Q28" s="63"/>
      <c r="R28" s="64"/>
      <c r="S28" s="66">
        <f t="shared" si="3"/>
        <v>0</v>
      </c>
    </row>
    <row r="29" spans="1:19" x14ac:dyDescent="0.25">
      <c r="A29" s="117"/>
      <c r="B29" s="4">
        <v>22</v>
      </c>
      <c r="C29" s="23"/>
      <c r="D29" s="65"/>
      <c r="E29" s="61"/>
      <c r="F29" s="62"/>
      <c r="G29" s="14"/>
      <c r="H29" s="3">
        <f t="shared" si="0"/>
        <v>0</v>
      </c>
      <c r="I29" s="63"/>
      <c r="J29" s="63"/>
      <c r="K29" s="56">
        <f t="shared" si="1"/>
        <v>0</v>
      </c>
      <c r="L29" s="68"/>
      <c r="M29" s="65"/>
      <c r="N29" s="14"/>
      <c r="O29" s="14"/>
      <c r="P29" s="3">
        <f t="shared" si="2"/>
        <v>0</v>
      </c>
      <c r="Q29" s="63"/>
      <c r="R29" s="64"/>
      <c r="S29" s="66">
        <f t="shared" si="3"/>
        <v>0</v>
      </c>
    </row>
    <row r="30" spans="1:19" x14ac:dyDescent="0.25">
      <c r="A30" s="117"/>
      <c r="B30" s="4">
        <v>23</v>
      </c>
      <c r="C30" s="23"/>
      <c r="D30" s="65"/>
      <c r="E30" s="61"/>
      <c r="F30" s="62"/>
      <c r="G30" s="14"/>
      <c r="H30" s="3">
        <f t="shared" si="0"/>
        <v>0</v>
      </c>
      <c r="I30" s="63"/>
      <c r="J30" s="63"/>
      <c r="K30" s="56">
        <f t="shared" si="1"/>
        <v>0</v>
      </c>
      <c r="L30" s="68"/>
      <c r="M30" s="65"/>
      <c r="N30" s="14"/>
      <c r="O30" s="14"/>
      <c r="P30" s="3">
        <f t="shared" si="2"/>
        <v>0</v>
      </c>
      <c r="Q30" s="63"/>
      <c r="R30" s="64"/>
      <c r="S30" s="66">
        <f t="shared" si="3"/>
        <v>0</v>
      </c>
    </row>
    <row r="31" spans="1:19" x14ac:dyDescent="0.25">
      <c r="A31" s="117"/>
      <c r="B31" s="4">
        <v>24</v>
      </c>
      <c r="C31" s="23"/>
      <c r="D31" s="65"/>
      <c r="E31" s="61"/>
      <c r="F31" s="62"/>
      <c r="G31" s="14"/>
      <c r="H31" s="3">
        <f t="shared" si="0"/>
        <v>0</v>
      </c>
      <c r="I31" s="63"/>
      <c r="J31" s="63"/>
      <c r="K31" s="56">
        <f t="shared" si="1"/>
        <v>0</v>
      </c>
      <c r="L31" s="68"/>
      <c r="M31" s="65"/>
      <c r="N31" s="14"/>
      <c r="O31" s="14"/>
      <c r="P31" s="3">
        <f t="shared" si="2"/>
        <v>0</v>
      </c>
      <c r="Q31" s="63"/>
      <c r="R31" s="64"/>
      <c r="S31" s="66">
        <f t="shared" si="3"/>
        <v>0</v>
      </c>
    </row>
    <row r="32" spans="1:19" x14ac:dyDescent="0.25">
      <c r="A32" s="117"/>
      <c r="B32" s="4">
        <v>25</v>
      </c>
      <c r="C32" s="23"/>
      <c r="D32" s="65"/>
      <c r="E32" s="61"/>
      <c r="F32" s="62"/>
      <c r="G32" s="14"/>
      <c r="H32" s="3">
        <f t="shared" si="0"/>
        <v>0</v>
      </c>
      <c r="I32" s="63"/>
      <c r="J32" s="63"/>
      <c r="K32" s="56">
        <f t="shared" si="1"/>
        <v>0</v>
      </c>
      <c r="L32" s="68"/>
      <c r="M32" s="65"/>
      <c r="N32" s="14"/>
      <c r="O32" s="14"/>
      <c r="P32" s="3">
        <f t="shared" si="2"/>
        <v>0</v>
      </c>
      <c r="Q32" s="63"/>
      <c r="R32" s="64"/>
      <c r="S32" s="66">
        <f t="shared" si="3"/>
        <v>0</v>
      </c>
    </row>
    <row r="33" spans="1:20" ht="16.5" thickBot="1" x14ac:dyDescent="0.3">
      <c r="A33" s="117"/>
      <c r="B33" s="153" t="s">
        <v>33</v>
      </c>
      <c r="C33" s="154"/>
      <c r="D33" s="154"/>
      <c r="E33" s="154"/>
      <c r="F33" s="25">
        <f t="shared" ref="F33:K33" si="4">SUM(F8:F32)</f>
        <v>2020</v>
      </c>
      <c r="G33" s="25">
        <f t="shared" si="4"/>
        <v>220</v>
      </c>
      <c r="H33" s="25">
        <f t="shared" si="4"/>
        <v>1800</v>
      </c>
      <c r="I33" s="25">
        <f t="shared" si="4"/>
        <v>500</v>
      </c>
      <c r="J33" s="25">
        <f t="shared" si="4"/>
        <v>0</v>
      </c>
      <c r="K33" s="57">
        <f t="shared" si="4"/>
        <v>1300</v>
      </c>
      <c r="L33" s="233" t="s">
        <v>33</v>
      </c>
      <c r="M33" s="234"/>
      <c r="N33" s="25">
        <f>SUM(N8:N32)</f>
        <v>1400</v>
      </c>
      <c r="O33" s="25">
        <f>SUM(O8:O32)</f>
        <v>0</v>
      </c>
      <c r="P33" s="25">
        <f>SUM(P8:P32)</f>
        <v>1400</v>
      </c>
      <c r="Q33" s="25">
        <f>SUM(Q8:Q32)</f>
        <v>0</v>
      </c>
      <c r="R33" s="71">
        <f>SUM(R8:R32)</f>
        <v>1400</v>
      </c>
      <c r="S33" s="20"/>
    </row>
    <row r="34" spans="1:20" x14ac:dyDescent="0.25">
      <c r="A34" s="117"/>
      <c r="B34" s="5"/>
      <c r="C34" s="6"/>
      <c r="D34" s="6"/>
      <c r="E34" s="6"/>
      <c r="F34" s="6"/>
      <c r="G34" s="6"/>
      <c r="H34" s="6"/>
      <c r="I34" s="6"/>
      <c r="J34" s="7"/>
      <c r="K34" s="7"/>
      <c r="L34" s="7"/>
      <c r="M34" s="7"/>
      <c r="N34" s="7"/>
      <c r="O34" s="7"/>
      <c r="P34" s="7"/>
      <c r="Q34" s="7"/>
      <c r="R34" s="42"/>
    </row>
    <row r="35" spans="1:20" ht="16.5" thickBot="1" x14ac:dyDescent="0.3">
      <c r="A35" s="117"/>
      <c r="B35" s="201">
        <f>B3</f>
        <v>45266</v>
      </c>
      <c r="C35" s="202"/>
      <c r="D35" s="6"/>
      <c r="E35" s="6"/>
      <c r="F35" s="6"/>
      <c r="G35" s="6"/>
      <c r="H35" s="6"/>
      <c r="I35" s="6"/>
      <c r="J35" s="7"/>
      <c r="K35" s="7"/>
      <c r="L35" s="7"/>
      <c r="M35" s="7"/>
      <c r="N35" s="7"/>
      <c r="O35" s="7"/>
      <c r="P35" s="7"/>
      <c r="Q35" s="7"/>
      <c r="R35" s="42"/>
    </row>
    <row r="36" spans="1:20" x14ac:dyDescent="0.25">
      <c r="A36" s="117"/>
      <c r="B36" s="155" t="s">
        <v>28</v>
      </c>
      <c r="C36" s="156"/>
      <c r="D36" s="156"/>
      <c r="E36" s="156"/>
      <c r="F36" s="156"/>
      <c r="G36" s="156"/>
      <c r="H36" s="156"/>
      <c r="I36" s="157"/>
      <c r="J36" s="22"/>
      <c r="K36" s="96" t="s">
        <v>25</v>
      </c>
      <c r="L36" s="119">
        <f>B3</f>
        <v>45266</v>
      </c>
      <c r="M36" s="97"/>
      <c r="N36" s="97"/>
      <c r="O36" s="97"/>
      <c r="P36" s="98"/>
      <c r="Q36" s="7"/>
      <c r="R36" s="42"/>
    </row>
    <row r="37" spans="1:20" x14ac:dyDescent="0.25">
      <c r="A37" s="117"/>
      <c r="B37" s="18" t="s">
        <v>6</v>
      </c>
      <c r="C37" s="124" t="s">
        <v>2</v>
      </c>
      <c r="D37" s="193" t="s">
        <v>9</v>
      </c>
      <c r="E37" s="193"/>
      <c r="F37" s="124" t="s">
        <v>3</v>
      </c>
      <c r="G37" s="158" t="s">
        <v>47</v>
      </c>
      <c r="H37" s="159"/>
      <c r="I37" s="17" t="s">
        <v>35</v>
      </c>
      <c r="J37" s="7"/>
      <c r="K37" s="93" t="s">
        <v>29</v>
      </c>
      <c r="L37" s="94"/>
      <c r="M37" s="94"/>
      <c r="N37" s="95"/>
      <c r="O37" s="231">
        <v>18498</v>
      </c>
      <c r="P37" s="232"/>
      <c r="Q37" s="7"/>
      <c r="R37" s="42"/>
    </row>
    <row r="38" spans="1:20" x14ac:dyDescent="0.25">
      <c r="A38" s="117"/>
      <c r="B38" s="4">
        <v>1</v>
      </c>
      <c r="C38" s="23">
        <v>45266</v>
      </c>
      <c r="D38" s="20" t="s">
        <v>82</v>
      </c>
      <c r="E38" s="20"/>
      <c r="F38" s="16">
        <v>214</v>
      </c>
      <c r="G38" s="196"/>
      <c r="H38" s="146"/>
      <c r="I38" s="19"/>
      <c r="J38" s="7"/>
      <c r="K38" s="73" t="s">
        <v>32</v>
      </c>
      <c r="L38" s="74"/>
      <c r="M38" s="74"/>
      <c r="N38" s="75"/>
      <c r="O38" s="197">
        <f>+I33</f>
        <v>500</v>
      </c>
      <c r="P38" s="198"/>
      <c r="Q38" s="7"/>
      <c r="R38" s="42"/>
    </row>
    <row r="39" spans="1:20" x14ac:dyDescent="0.25">
      <c r="A39" s="117"/>
      <c r="B39" s="4">
        <v>2</v>
      </c>
      <c r="C39" s="23"/>
      <c r="D39" s="145" t="s">
        <v>82</v>
      </c>
      <c r="E39" s="146"/>
      <c r="F39" s="16"/>
      <c r="G39" s="196"/>
      <c r="H39" s="146"/>
      <c r="I39" s="19"/>
      <c r="J39" s="7"/>
      <c r="K39" s="73" t="s">
        <v>43</v>
      </c>
      <c r="L39" s="74"/>
      <c r="M39" s="74"/>
      <c r="N39" s="75"/>
      <c r="O39" s="197">
        <f>+J33</f>
        <v>0</v>
      </c>
      <c r="P39" s="198"/>
      <c r="Q39" s="7"/>
      <c r="R39" s="42"/>
    </row>
    <row r="40" spans="1:20" x14ac:dyDescent="0.25">
      <c r="A40" s="117"/>
      <c r="B40" s="4">
        <v>3</v>
      </c>
      <c r="C40" s="24"/>
      <c r="D40" s="145"/>
      <c r="E40" s="146"/>
      <c r="F40" s="16"/>
      <c r="G40" s="145"/>
      <c r="H40" s="146"/>
      <c r="I40" s="19"/>
      <c r="J40" s="7"/>
      <c r="K40" s="73" t="s">
        <v>68</v>
      </c>
      <c r="L40" s="74"/>
      <c r="M40" s="74"/>
      <c r="N40" s="75"/>
      <c r="O40" s="197">
        <f>+Q33</f>
        <v>0</v>
      </c>
      <c r="P40" s="198"/>
      <c r="Q40" s="7"/>
      <c r="R40" s="42"/>
    </row>
    <row r="41" spans="1:20" x14ac:dyDescent="0.25">
      <c r="A41" s="117"/>
      <c r="B41" s="4">
        <v>4</v>
      </c>
      <c r="C41" s="24"/>
      <c r="D41" s="145"/>
      <c r="E41" s="146"/>
      <c r="F41" s="16"/>
      <c r="G41" s="145"/>
      <c r="H41" s="146"/>
      <c r="I41" s="19"/>
      <c r="J41" s="7"/>
      <c r="K41" s="73" t="s">
        <v>31</v>
      </c>
      <c r="L41" s="74"/>
      <c r="M41" s="74"/>
      <c r="N41" s="75"/>
      <c r="O41" s="197">
        <f>+R33</f>
        <v>1400</v>
      </c>
      <c r="P41" s="198"/>
      <c r="Q41" s="7"/>
      <c r="R41" s="42"/>
    </row>
    <row r="42" spans="1:20" x14ac:dyDescent="0.25">
      <c r="A42" s="117"/>
      <c r="B42" s="4">
        <v>5</v>
      </c>
      <c r="C42" s="24"/>
      <c r="D42" s="145"/>
      <c r="E42" s="146"/>
      <c r="F42" s="16"/>
      <c r="G42" s="145"/>
      <c r="H42" s="146"/>
      <c r="I42" s="19"/>
      <c r="J42" s="7"/>
      <c r="K42" s="140"/>
      <c r="L42" s="141"/>
      <c r="M42" s="141"/>
      <c r="N42" s="142"/>
      <c r="O42" s="147"/>
      <c r="P42" s="148"/>
      <c r="Q42" s="7"/>
      <c r="R42" s="42"/>
    </row>
    <row r="43" spans="1:20" ht="18.75" x14ac:dyDescent="0.3">
      <c r="A43" s="117"/>
      <c r="B43" s="4">
        <v>6</v>
      </c>
      <c r="C43" s="24"/>
      <c r="D43" s="145"/>
      <c r="E43" s="146"/>
      <c r="F43" s="16"/>
      <c r="G43" s="145"/>
      <c r="H43" s="146"/>
      <c r="I43" s="19"/>
      <c r="J43" s="7"/>
      <c r="K43" s="89" t="s">
        <v>69</v>
      </c>
      <c r="L43" s="90"/>
      <c r="M43" s="90"/>
      <c r="N43" s="91"/>
      <c r="O43" s="194">
        <f>+O38+O39+O40+O41</f>
        <v>1900</v>
      </c>
      <c r="P43" s="195"/>
      <c r="Q43" s="7"/>
      <c r="R43" s="42"/>
    </row>
    <row r="44" spans="1:20" x14ac:dyDescent="0.25">
      <c r="A44" s="117"/>
      <c r="B44" s="4">
        <v>7</v>
      </c>
      <c r="C44" s="24"/>
      <c r="D44" s="145"/>
      <c r="E44" s="146"/>
      <c r="F44" s="16"/>
      <c r="G44" s="145"/>
      <c r="H44" s="146"/>
      <c r="I44" s="19"/>
      <c r="J44" s="7"/>
      <c r="K44" s="73" t="s">
        <v>44</v>
      </c>
      <c r="L44" s="74"/>
      <c r="M44" s="74"/>
      <c r="N44" s="75"/>
      <c r="O44" s="151">
        <f>+O37+O38+O40+O42</f>
        <v>18998</v>
      </c>
      <c r="P44" s="152"/>
      <c r="Q44" s="7"/>
      <c r="R44" s="42"/>
      <c r="T44" s="6"/>
    </row>
    <row r="45" spans="1:20" x14ac:dyDescent="0.25">
      <c r="A45" s="117"/>
      <c r="B45" s="4">
        <v>8</v>
      </c>
      <c r="C45" s="24"/>
      <c r="D45" s="145"/>
      <c r="E45" s="146"/>
      <c r="F45" s="16"/>
      <c r="G45" s="145"/>
      <c r="H45" s="146"/>
      <c r="I45" s="19"/>
      <c r="J45" s="7"/>
      <c r="K45" s="73" t="s">
        <v>67</v>
      </c>
      <c r="L45" s="74"/>
      <c r="M45" s="74"/>
      <c r="N45" s="75"/>
      <c r="O45" s="197">
        <f>+F56</f>
        <v>214</v>
      </c>
      <c r="P45" s="198"/>
      <c r="Q45" s="7"/>
      <c r="R45" s="42"/>
    </row>
    <row r="46" spans="1:20" x14ac:dyDescent="0.25">
      <c r="A46" s="117"/>
      <c r="B46" s="4">
        <v>9</v>
      </c>
      <c r="C46" s="24"/>
      <c r="D46" s="145"/>
      <c r="E46" s="146"/>
      <c r="F46" s="16"/>
      <c r="G46" s="145"/>
      <c r="H46" s="146"/>
      <c r="I46" s="19"/>
      <c r="J46" s="7"/>
      <c r="K46" s="77" t="s">
        <v>8</v>
      </c>
      <c r="L46" s="78"/>
      <c r="M46" s="78"/>
      <c r="N46" s="79"/>
      <c r="O46" s="147"/>
      <c r="P46" s="148"/>
      <c r="Q46" s="7"/>
      <c r="R46" s="42"/>
    </row>
    <row r="47" spans="1:20" x14ac:dyDescent="0.25">
      <c r="A47" s="117"/>
      <c r="B47" s="4">
        <v>10</v>
      </c>
      <c r="C47" s="24"/>
      <c r="D47" s="145"/>
      <c r="E47" s="146"/>
      <c r="F47" s="16"/>
      <c r="G47" s="145"/>
      <c r="H47" s="146"/>
      <c r="I47" s="19"/>
      <c r="J47" s="7"/>
      <c r="K47" s="80" t="s">
        <v>46</v>
      </c>
      <c r="L47" s="81"/>
      <c r="M47" s="81"/>
      <c r="N47" s="82"/>
      <c r="O47" s="147"/>
      <c r="P47" s="148"/>
      <c r="Q47" s="7"/>
      <c r="R47" s="42"/>
    </row>
    <row r="48" spans="1:20" ht="18.75" x14ac:dyDescent="0.3">
      <c r="A48" s="117"/>
      <c r="B48" s="4">
        <v>11</v>
      </c>
      <c r="C48" s="24"/>
      <c r="D48" s="145"/>
      <c r="E48" s="146"/>
      <c r="F48" s="16"/>
      <c r="G48" s="145"/>
      <c r="H48" s="146"/>
      <c r="I48" s="19"/>
      <c r="J48" s="7"/>
      <c r="K48" s="83" t="s">
        <v>30</v>
      </c>
      <c r="L48" s="84"/>
      <c r="M48" s="84"/>
      <c r="N48" s="85"/>
      <c r="O48" s="149">
        <f>+O44-O45-O46-O47</f>
        <v>18784</v>
      </c>
      <c r="P48" s="150"/>
      <c r="Q48" s="128">
        <f>Q70-O48</f>
        <v>-260</v>
      </c>
      <c r="R48" s="42"/>
    </row>
    <row r="49" spans="1:18" ht="16.5" thickBot="1" x14ac:dyDescent="0.3">
      <c r="A49" s="117"/>
      <c r="B49" s="4">
        <v>12</v>
      </c>
      <c r="C49" s="24"/>
      <c r="D49" s="145"/>
      <c r="E49" s="146"/>
      <c r="F49" s="16"/>
      <c r="G49" s="145"/>
      <c r="H49" s="146"/>
      <c r="I49" s="19"/>
      <c r="J49" s="7"/>
      <c r="K49" s="86" t="s">
        <v>57</v>
      </c>
      <c r="L49" s="87"/>
      <c r="M49" s="87"/>
      <c r="N49" s="88"/>
      <c r="O49" s="143">
        <v>0</v>
      </c>
      <c r="P49" s="144"/>
      <c r="Q49" s="39"/>
      <c r="R49" s="50"/>
    </row>
    <row r="50" spans="1:18" ht="16.5" thickBot="1" x14ac:dyDescent="0.3">
      <c r="A50" s="117"/>
      <c r="B50" s="4">
        <v>13</v>
      </c>
      <c r="C50" s="24"/>
      <c r="D50" s="145"/>
      <c r="E50" s="146"/>
      <c r="F50" s="16"/>
      <c r="G50" s="145"/>
      <c r="H50" s="146"/>
      <c r="I50" s="19"/>
      <c r="J50" s="7"/>
      <c r="K50" s="37"/>
      <c r="L50" s="37"/>
      <c r="M50" s="37"/>
      <c r="N50" s="37"/>
      <c r="O50" s="76"/>
      <c r="P50" s="76"/>
      <c r="Q50" s="38"/>
      <c r="R50" s="49"/>
    </row>
    <row r="51" spans="1:18" ht="19.5" thickBot="1" x14ac:dyDescent="0.35">
      <c r="A51" s="117"/>
      <c r="B51" s="4">
        <v>14</v>
      </c>
      <c r="C51" s="24"/>
      <c r="D51" s="145"/>
      <c r="E51" s="146"/>
      <c r="F51" s="16"/>
      <c r="G51" s="145"/>
      <c r="H51" s="146"/>
      <c r="I51" s="19"/>
      <c r="J51" s="7"/>
      <c r="K51" s="100" t="s">
        <v>66</v>
      </c>
      <c r="L51" s="101"/>
      <c r="M51" s="101"/>
      <c r="N51" s="102"/>
      <c r="O51" s="207">
        <f>+H33</f>
        <v>1800</v>
      </c>
      <c r="P51" s="208"/>
      <c r="Q51" s="12"/>
      <c r="R51" s="46"/>
    </row>
    <row r="52" spans="1:18" ht="19.5" thickBot="1" x14ac:dyDescent="0.35">
      <c r="A52" s="117"/>
      <c r="B52" s="4">
        <v>15</v>
      </c>
      <c r="C52" s="24"/>
      <c r="D52" s="145"/>
      <c r="E52" s="146"/>
      <c r="F52" s="16"/>
      <c r="G52" s="145"/>
      <c r="H52" s="146"/>
      <c r="I52" s="19"/>
      <c r="J52" s="7"/>
      <c r="K52" s="103" t="s">
        <v>64</v>
      </c>
      <c r="L52" s="104"/>
      <c r="M52" s="104"/>
      <c r="N52" s="105"/>
      <c r="O52" s="205">
        <f>+I33+J33</f>
        <v>500</v>
      </c>
      <c r="P52" s="206"/>
      <c r="Q52" s="40"/>
      <c r="R52" s="51"/>
    </row>
    <row r="53" spans="1:18" ht="19.5" thickBot="1" x14ac:dyDescent="0.35">
      <c r="A53" s="117"/>
      <c r="B53" s="4">
        <v>16</v>
      </c>
      <c r="C53" s="24"/>
      <c r="D53" s="145"/>
      <c r="E53" s="146"/>
      <c r="F53" s="16"/>
      <c r="G53" s="145"/>
      <c r="H53" s="146"/>
      <c r="I53" s="19"/>
      <c r="J53" s="7"/>
      <c r="K53" s="106" t="s">
        <v>63</v>
      </c>
      <c r="L53" s="107"/>
      <c r="M53" s="107"/>
      <c r="N53" s="108"/>
      <c r="O53" s="209">
        <f>+Q33+R33</f>
        <v>1400</v>
      </c>
      <c r="P53" s="210"/>
      <c r="Q53" s="41"/>
      <c r="R53" s="52"/>
    </row>
    <row r="54" spans="1:18" ht="19.5" thickBot="1" x14ac:dyDescent="0.35">
      <c r="A54" s="117"/>
      <c r="B54" s="4">
        <v>17</v>
      </c>
      <c r="C54" s="24"/>
      <c r="D54" s="145"/>
      <c r="E54" s="146"/>
      <c r="F54" s="16"/>
      <c r="G54" s="145"/>
      <c r="H54" s="146"/>
      <c r="I54" s="19"/>
      <c r="J54" s="7"/>
      <c r="K54" s="109" t="s">
        <v>70</v>
      </c>
      <c r="L54" s="110"/>
      <c r="M54" s="110"/>
      <c r="N54" s="110"/>
      <c r="O54" s="203">
        <f>+J33+R33</f>
        <v>1400</v>
      </c>
      <c r="P54" s="204"/>
      <c r="Q54" s="7"/>
      <c r="R54" s="42"/>
    </row>
    <row r="55" spans="1:18" ht="19.5" thickBot="1" x14ac:dyDescent="0.35">
      <c r="A55" s="117"/>
      <c r="B55" s="4">
        <v>18</v>
      </c>
      <c r="C55" s="24"/>
      <c r="D55" s="227"/>
      <c r="E55" s="227"/>
      <c r="F55" s="16"/>
      <c r="G55" s="145"/>
      <c r="H55" s="146"/>
      <c r="I55" s="19"/>
      <c r="J55" s="7"/>
      <c r="K55" s="109" t="s">
        <v>65</v>
      </c>
      <c r="L55" s="110"/>
      <c r="M55" s="110"/>
      <c r="N55" s="110"/>
      <c r="O55" s="235">
        <v>1400</v>
      </c>
      <c r="P55" s="236"/>
      <c r="Q55" s="7"/>
      <c r="R55" s="42"/>
    </row>
    <row r="56" spans="1:18" ht="19.5" thickBot="1" x14ac:dyDescent="0.35">
      <c r="A56" s="117"/>
      <c r="B56" s="218" t="s">
        <v>24</v>
      </c>
      <c r="C56" s="219"/>
      <c r="D56" s="219"/>
      <c r="E56" s="220"/>
      <c r="F56" s="27">
        <f>SUM(F38:F55)</f>
        <v>214</v>
      </c>
      <c r="G56" s="237"/>
      <c r="H56" s="238"/>
      <c r="I56" s="239"/>
      <c r="J56" s="7"/>
      <c r="K56" s="111" t="s">
        <v>61</v>
      </c>
      <c r="L56" s="112"/>
      <c r="M56" s="112"/>
      <c r="N56" s="113"/>
      <c r="O56" s="203">
        <f>+O54-O55</f>
        <v>0</v>
      </c>
      <c r="P56" s="204"/>
      <c r="Q56" s="99" t="s">
        <v>62</v>
      </c>
      <c r="R56" s="42"/>
    </row>
    <row r="57" spans="1:18" x14ac:dyDescent="0.25">
      <c r="A57" s="117"/>
      <c r="B57" s="5"/>
      <c r="C57" s="6"/>
      <c r="D57" s="6"/>
      <c r="E57" s="6"/>
      <c r="F57" s="6"/>
      <c r="G57" s="6"/>
      <c r="H57" s="6"/>
      <c r="I57" s="6"/>
      <c r="J57" s="7"/>
      <c r="K57" s="7"/>
      <c r="L57" s="7"/>
      <c r="M57" s="7"/>
      <c r="N57" s="7"/>
      <c r="O57" s="7"/>
      <c r="P57" s="7"/>
      <c r="Q57" s="7"/>
      <c r="R57" s="42"/>
    </row>
    <row r="58" spans="1:18" ht="16.5" thickBot="1" x14ac:dyDescent="0.3">
      <c r="A58" s="117"/>
      <c r="B58" s="201">
        <f>+B4</f>
        <v>45266</v>
      </c>
      <c r="C58" s="228"/>
      <c r="D58" s="6"/>
      <c r="E58" s="6"/>
      <c r="F58" s="6"/>
      <c r="G58" s="6"/>
      <c r="H58" s="6"/>
      <c r="I58" s="6"/>
      <c r="J58" s="7"/>
      <c r="K58" s="7"/>
      <c r="L58" s="7"/>
      <c r="M58" s="7"/>
      <c r="N58" s="7"/>
      <c r="O58" s="7"/>
      <c r="P58" s="7"/>
      <c r="Q58" s="7"/>
      <c r="R58" s="42"/>
    </row>
    <row r="59" spans="1:18" x14ac:dyDescent="0.25">
      <c r="A59" s="117"/>
      <c r="B59" s="224" t="s">
        <v>21</v>
      </c>
      <c r="C59" s="225"/>
      <c r="D59" s="225"/>
      <c r="E59" s="225"/>
      <c r="F59" s="225"/>
      <c r="G59" s="225"/>
      <c r="H59" s="225"/>
      <c r="I59" s="225"/>
      <c r="J59" s="225"/>
      <c r="K59" s="225"/>
      <c r="L59" s="225"/>
      <c r="M59" s="226"/>
      <c r="N59" s="43"/>
      <c r="O59" s="188" t="s">
        <v>75</v>
      </c>
      <c r="P59" s="189"/>
      <c r="Q59" s="190"/>
      <c r="R59" s="53"/>
    </row>
    <row r="60" spans="1:18" ht="15.75" customHeight="1" x14ac:dyDescent="0.25">
      <c r="A60" s="117"/>
      <c r="B60" s="223" t="s">
        <v>36</v>
      </c>
      <c r="C60" s="221" t="s">
        <v>22</v>
      </c>
      <c r="D60" s="221"/>
      <c r="E60" s="124" t="s">
        <v>10</v>
      </c>
      <c r="F60" s="124" t="s">
        <v>11</v>
      </c>
      <c r="G60" s="213" t="s">
        <v>40</v>
      </c>
      <c r="H60" s="214"/>
      <c r="I60" s="124" t="s">
        <v>12</v>
      </c>
      <c r="J60" s="213" t="s">
        <v>41</v>
      </c>
      <c r="K60" s="214"/>
      <c r="L60" s="124" t="s">
        <v>13</v>
      </c>
      <c r="M60" s="211" t="s">
        <v>34</v>
      </c>
      <c r="N60" s="7"/>
      <c r="O60" s="129">
        <v>2000</v>
      </c>
      <c r="P60" s="125">
        <v>0</v>
      </c>
      <c r="Q60" s="126">
        <f>O60*P60</f>
        <v>0</v>
      </c>
      <c r="R60" s="46"/>
    </row>
    <row r="61" spans="1:18" x14ac:dyDescent="0.25">
      <c r="A61" s="117"/>
      <c r="B61" s="223" t="s">
        <v>36</v>
      </c>
      <c r="C61" s="221"/>
      <c r="D61" s="221"/>
      <c r="E61" s="124" t="s">
        <v>20</v>
      </c>
      <c r="F61" s="124" t="s">
        <v>20</v>
      </c>
      <c r="G61" s="124" t="s">
        <v>20</v>
      </c>
      <c r="H61" s="124" t="s">
        <v>42</v>
      </c>
      <c r="I61" s="124" t="s">
        <v>20</v>
      </c>
      <c r="J61" s="124" t="s">
        <v>20</v>
      </c>
      <c r="K61" s="124" t="s">
        <v>42</v>
      </c>
      <c r="L61" s="124" t="s">
        <v>20</v>
      </c>
      <c r="M61" s="212"/>
      <c r="N61" s="7"/>
      <c r="O61" s="129">
        <v>500</v>
      </c>
      <c r="P61" s="125">
        <v>30</v>
      </c>
      <c r="Q61" s="126">
        <f t="shared" ref="Q61:Q69" si="5">O61*P61</f>
        <v>15000</v>
      </c>
      <c r="R61" s="46"/>
    </row>
    <row r="62" spans="1:18" x14ac:dyDescent="0.25">
      <c r="A62" s="117"/>
      <c r="B62" s="4">
        <v>1</v>
      </c>
      <c r="C62" s="222" t="s">
        <v>14</v>
      </c>
      <c r="D62" s="222"/>
      <c r="E62" s="92">
        <v>0</v>
      </c>
      <c r="F62" s="92"/>
      <c r="G62" s="15"/>
      <c r="H62" s="15"/>
      <c r="I62" s="92"/>
      <c r="J62" s="92"/>
      <c r="K62" s="16"/>
      <c r="L62" s="28">
        <f t="shared" ref="L62:L67" si="6">+E62+F62+G62-I62-J62</f>
        <v>0</v>
      </c>
      <c r="M62" s="44"/>
      <c r="N62" s="26"/>
      <c r="O62" s="129">
        <v>200</v>
      </c>
      <c r="P62" s="125">
        <v>5</v>
      </c>
      <c r="Q62" s="126">
        <f t="shared" si="5"/>
        <v>1000</v>
      </c>
      <c r="R62" s="72"/>
    </row>
    <row r="63" spans="1:18" x14ac:dyDescent="0.25">
      <c r="A63" s="117"/>
      <c r="B63" s="4">
        <v>2</v>
      </c>
      <c r="C63" s="222" t="s">
        <v>15</v>
      </c>
      <c r="D63" s="222"/>
      <c r="E63" s="92"/>
      <c r="F63" s="92"/>
      <c r="G63" s="15"/>
      <c r="H63" s="15"/>
      <c r="I63" s="92"/>
      <c r="J63" s="92"/>
      <c r="K63" s="16"/>
      <c r="L63" s="28">
        <f t="shared" si="6"/>
        <v>0</v>
      </c>
      <c r="M63" s="44"/>
      <c r="N63" s="26"/>
      <c r="O63" s="129">
        <v>100</v>
      </c>
      <c r="P63" s="125">
        <v>21</v>
      </c>
      <c r="Q63" s="126">
        <f t="shared" si="5"/>
        <v>2100</v>
      </c>
      <c r="R63" s="72"/>
    </row>
    <row r="64" spans="1:18" x14ac:dyDescent="0.25">
      <c r="A64" s="117"/>
      <c r="B64" s="4">
        <v>3</v>
      </c>
      <c r="C64" s="222" t="s">
        <v>16</v>
      </c>
      <c r="D64" s="222"/>
      <c r="E64" s="92"/>
      <c r="F64" s="92"/>
      <c r="G64" s="15"/>
      <c r="H64" s="15"/>
      <c r="I64" s="92"/>
      <c r="J64" s="92"/>
      <c r="K64" s="16"/>
      <c r="L64" s="28">
        <f t="shared" si="6"/>
        <v>0</v>
      </c>
      <c r="M64" s="44"/>
      <c r="N64" s="26"/>
      <c r="O64" s="129">
        <v>50</v>
      </c>
      <c r="P64" s="125">
        <v>8</v>
      </c>
      <c r="Q64" s="126">
        <f t="shared" si="5"/>
        <v>400</v>
      </c>
      <c r="R64" s="72"/>
    </row>
    <row r="65" spans="1:18" x14ac:dyDescent="0.25">
      <c r="A65" s="117"/>
      <c r="B65" s="4">
        <v>4</v>
      </c>
      <c r="C65" s="222" t="s">
        <v>17</v>
      </c>
      <c r="D65" s="222"/>
      <c r="E65" s="92"/>
      <c r="F65" s="92"/>
      <c r="G65" s="15"/>
      <c r="H65" s="15"/>
      <c r="I65" s="92"/>
      <c r="J65" s="92"/>
      <c r="K65" s="16"/>
      <c r="L65" s="28">
        <f t="shared" si="6"/>
        <v>0</v>
      </c>
      <c r="M65" s="44"/>
      <c r="N65" s="26"/>
      <c r="O65" s="129">
        <v>20</v>
      </c>
      <c r="P65" s="125">
        <v>0</v>
      </c>
      <c r="Q65" s="126">
        <f>O65*P65</f>
        <v>0</v>
      </c>
      <c r="R65" s="72"/>
    </row>
    <row r="66" spans="1:18" x14ac:dyDescent="0.25">
      <c r="A66" s="117"/>
      <c r="B66" s="4">
        <v>5</v>
      </c>
      <c r="C66" s="222" t="s">
        <v>18</v>
      </c>
      <c r="D66" s="222"/>
      <c r="E66" s="92"/>
      <c r="F66" s="92"/>
      <c r="G66" s="15"/>
      <c r="H66" s="15"/>
      <c r="I66" s="92"/>
      <c r="J66" s="92"/>
      <c r="K66" s="16"/>
      <c r="L66" s="28">
        <f t="shared" si="6"/>
        <v>0</v>
      </c>
      <c r="M66" s="44"/>
      <c r="N66" s="26"/>
      <c r="O66" s="129">
        <v>10</v>
      </c>
      <c r="P66" s="125">
        <v>2</v>
      </c>
      <c r="Q66" s="126">
        <f>O66*P66</f>
        <v>20</v>
      </c>
      <c r="R66" s="72"/>
    </row>
    <row r="67" spans="1:18" x14ac:dyDescent="0.25">
      <c r="A67" s="117"/>
      <c r="B67" s="4">
        <v>6</v>
      </c>
      <c r="C67" s="222" t="s">
        <v>19</v>
      </c>
      <c r="D67" s="222"/>
      <c r="E67" s="92"/>
      <c r="F67" s="92"/>
      <c r="G67" s="15"/>
      <c r="H67" s="15"/>
      <c r="I67" s="92"/>
      <c r="J67" s="92"/>
      <c r="K67" s="16"/>
      <c r="L67" s="28">
        <f t="shared" si="6"/>
        <v>0</v>
      </c>
      <c r="M67" s="44"/>
      <c r="N67" s="26"/>
      <c r="O67" s="129">
        <v>5</v>
      </c>
      <c r="P67" s="125">
        <v>0</v>
      </c>
      <c r="Q67" s="126">
        <f t="shared" si="5"/>
        <v>0</v>
      </c>
      <c r="R67" s="72"/>
    </row>
    <row r="68" spans="1:18" ht="16.5" thickBot="1" x14ac:dyDescent="0.3">
      <c r="A68" s="117"/>
      <c r="B68" s="215" t="s">
        <v>33</v>
      </c>
      <c r="C68" s="216"/>
      <c r="D68" s="217"/>
      <c r="E68" s="123">
        <f>SUM(E62:E67)</f>
        <v>0</v>
      </c>
      <c r="F68" s="123">
        <f>SUM(F62:F67)</f>
        <v>0</v>
      </c>
      <c r="G68" s="123">
        <f>SUM(G62:G67)</f>
        <v>0</v>
      </c>
      <c r="H68" s="67"/>
      <c r="I68" s="123">
        <f>SUM(I62:I67)</f>
        <v>0</v>
      </c>
      <c r="J68" s="123">
        <f>SUM(J62:J67)</f>
        <v>0</v>
      </c>
      <c r="K68" s="67"/>
      <c r="L68" s="123">
        <f>SUM(L62:L67)</f>
        <v>0</v>
      </c>
      <c r="M68" s="45"/>
      <c r="N68" s="7"/>
      <c r="O68" s="129">
        <v>2</v>
      </c>
      <c r="P68" s="125">
        <v>1</v>
      </c>
      <c r="Q68" s="126">
        <f t="shared" si="5"/>
        <v>2</v>
      </c>
      <c r="R68" s="46"/>
    </row>
    <row r="69" spans="1:18" x14ac:dyDescent="0.25">
      <c r="A69" s="117"/>
      <c r="B69" s="5"/>
      <c r="C69" s="6"/>
      <c r="D69" s="6"/>
      <c r="E69" s="6"/>
      <c r="F69" s="6"/>
      <c r="G69" s="6"/>
      <c r="H69" s="6"/>
      <c r="I69" s="6"/>
      <c r="J69" s="7"/>
      <c r="K69" s="7"/>
      <c r="L69" s="7"/>
      <c r="M69" s="7"/>
      <c r="N69" s="7"/>
      <c r="O69" s="129">
        <v>1</v>
      </c>
      <c r="P69" s="125">
        <v>2</v>
      </c>
      <c r="Q69" s="126">
        <f t="shared" si="5"/>
        <v>2</v>
      </c>
      <c r="R69" s="42"/>
    </row>
    <row r="70" spans="1:18" x14ac:dyDescent="0.25">
      <c r="A70" s="117"/>
      <c r="B70" s="32" t="s">
        <v>71</v>
      </c>
      <c r="C70" s="6"/>
      <c r="D70" s="6"/>
      <c r="E70" s="6"/>
      <c r="F70" s="6"/>
      <c r="G70" s="6"/>
      <c r="H70" s="6"/>
      <c r="I70" s="6"/>
      <c r="J70" s="7"/>
      <c r="K70" s="7"/>
      <c r="L70" s="7"/>
      <c r="M70" s="7"/>
      <c r="N70" s="7"/>
      <c r="O70" s="131" t="s">
        <v>76</v>
      </c>
      <c r="P70" s="127"/>
      <c r="Q70" s="130">
        <f>SUM(Q60:Q69)</f>
        <v>18524</v>
      </c>
      <c r="R70" s="132">
        <f>O48-Q70</f>
        <v>260</v>
      </c>
    </row>
    <row r="71" spans="1:18" x14ac:dyDescent="0.25">
      <c r="A71" s="117"/>
      <c r="B71" s="117"/>
      <c r="C71" s="114" t="s">
        <v>2</v>
      </c>
      <c r="D71" s="115" t="s">
        <v>72</v>
      </c>
      <c r="E71" s="115" t="s">
        <v>73</v>
      </c>
      <c r="F71" s="115" t="s">
        <v>74</v>
      </c>
      <c r="G71" s="6"/>
      <c r="H71" s="6"/>
      <c r="I71" s="6"/>
      <c r="J71" s="7"/>
      <c r="K71" s="7"/>
      <c r="L71" s="7"/>
      <c r="M71" s="7"/>
      <c r="N71" s="7"/>
      <c r="O71" s="7"/>
      <c r="P71" s="7"/>
      <c r="Q71" s="7"/>
      <c r="R71" s="42"/>
    </row>
    <row r="72" spans="1:18" x14ac:dyDescent="0.25">
      <c r="A72" s="117"/>
      <c r="B72" s="5"/>
      <c r="C72" s="118"/>
      <c r="D72" s="15"/>
      <c r="E72" s="15"/>
      <c r="F72" s="116">
        <f>+E72-O56</f>
        <v>0</v>
      </c>
      <c r="G72" s="6"/>
      <c r="H72" s="6"/>
      <c r="I72" s="6"/>
      <c r="J72" s="7"/>
      <c r="K72" s="7"/>
      <c r="L72" s="7"/>
      <c r="M72" s="7"/>
      <c r="N72" s="7"/>
      <c r="O72" s="7"/>
      <c r="P72" s="7"/>
      <c r="Q72" s="7"/>
      <c r="R72" s="42"/>
    </row>
    <row r="73" spans="1:18" x14ac:dyDescent="0.25">
      <c r="A73" s="117"/>
      <c r="B73" s="5"/>
      <c r="C73" s="6"/>
      <c r="D73" s="6"/>
      <c r="E73" s="6"/>
      <c r="F73" s="6"/>
      <c r="G73" s="6"/>
      <c r="H73" s="6"/>
      <c r="I73" s="6"/>
      <c r="J73" s="7"/>
      <c r="K73" s="7"/>
      <c r="L73" s="7"/>
      <c r="M73" s="7"/>
      <c r="N73" s="7"/>
      <c r="O73" s="7"/>
      <c r="P73" s="7"/>
      <c r="Q73" s="7"/>
      <c r="R73" s="42"/>
    </row>
    <row r="74" spans="1:18" x14ac:dyDescent="0.25">
      <c r="A74" s="117"/>
      <c r="B74" s="5"/>
      <c r="C74" s="6"/>
      <c r="D74" s="6"/>
      <c r="E74" s="6"/>
      <c r="F74" s="6"/>
      <c r="G74" s="6"/>
      <c r="H74" s="6"/>
      <c r="I74" s="6"/>
      <c r="J74" s="7"/>
      <c r="K74" s="7"/>
      <c r="L74" s="7"/>
      <c r="M74" s="7"/>
      <c r="N74" s="7"/>
      <c r="O74" s="7"/>
      <c r="P74" s="7"/>
      <c r="Q74" s="7"/>
      <c r="R74" s="42"/>
    </row>
    <row r="75" spans="1:18" x14ac:dyDescent="0.25">
      <c r="A75" s="117"/>
      <c r="B75" s="32" t="s">
        <v>26</v>
      </c>
      <c r="C75" s="6"/>
      <c r="D75" s="6"/>
      <c r="E75" s="6"/>
      <c r="F75" s="6"/>
      <c r="G75" s="6"/>
      <c r="H75" s="6"/>
      <c r="I75" s="6"/>
      <c r="J75" s="7"/>
      <c r="K75" s="7"/>
      <c r="L75" s="7"/>
      <c r="M75" s="7"/>
      <c r="N75" s="7"/>
      <c r="O75" s="7"/>
      <c r="P75" s="7"/>
      <c r="Q75" s="7"/>
      <c r="R75" s="42"/>
    </row>
    <row r="76" spans="1:18" x14ac:dyDescent="0.25">
      <c r="A76" s="117"/>
      <c r="B76" s="5"/>
      <c r="C76" s="29" t="s">
        <v>78</v>
      </c>
      <c r="D76" s="21"/>
      <c r="E76" s="21"/>
      <c r="F76" s="21"/>
      <c r="G76" s="21"/>
      <c r="H76" s="21"/>
      <c r="I76" s="21"/>
      <c r="J76" s="26"/>
      <c r="K76" s="26"/>
      <c r="L76" s="26"/>
      <c r="M76" s="26"/>
      <c r="N76" s="26"/>
      <c r="O76" s="26"/>
      <c r="P76" s="26"/>
      <c r="Q76" s="26"/>
      <c r="R76" s="54"/>
    </row>
    <row r="77" spans="1:18" x14ac:dyDescent="0.25">
      <c r="A77" s="117"/>
      <c r="B77" s="5"/>
      <c r="C77" s="30" t="s">
        <v>37</v>
      </c>
      <c r="D77" s="21"/>
      <c r="E77" s="21"/>
      <c r="F77" s="21"/>
      <c r="G77" s="21"/>
      <c r="H77" s="21"/>
      <c r="I77" s="21"/>
      <c r="J77" s="26"/>
      <c r="K77" s="26"/>
      <c r="L77" s="26"/>
      <c r="M77" s="26"/>
      <c r="N77" s="26"/>
      <c r="O77" s="26"/>
      <c r="P77" s="26"/>
      <c r="Q77" s="26"/>
      <c r="R77" s="54"/>
    </row>
    <row r="78" spans="1:18" x14ac:dyDescent="0.25">
      <c r="A78" s="117"/>
      <c r="B78" s="5"/>
      <c r="C78" s="30" t="s">
        <v>38</v>
      </c>
      <c r="D78" s="21"/>
      <c r="E78" s="21"/>
      <c r="F78" s="21"/>
      <c r="G78" s="21"/>
      <c r="H78" s="21"/>
      <c r="I78" s="21"/>
      <c r="J78" s="26"/>
      <c r="K78" s="26"/>
      <c r="L78" s="26"/>
      <c r="M78" s="26"/>
      <c r="N78" s="26"/>
      <c r="O78" s="26"/>
      <c r="P78" s="26"/>
      <c r="Q78" s="26"/>
      <c r="R78" s="54"/>
    </row>
    <row r="79" spans="1:18" x14ac:dyDescent="0.25">
      <c r="A79" s="117"/>
      <c r="B79" s="5"/>
      <c r="C79" s="31" t="s">
        <v>39</v>
      </c>
      <c r="D79" s="21"/>
      <c r="E79" s="21"/>
      <c r="F79" s="21"/>
      <c r="G79" s="21"/>
      <c r="H79" s="21"/>
      <c r="I79" s="21"/>
      <c r="J79" s="26"/>
      <c r="K79" s="26"/>
      <c r="L79" s="26"/>
      <c r="M79" s="26"/>
      <c r="N79" s="26"/>
      <c r="O79" s="26"/>
      <c r="P79" s="26"/>
      <c r="Q79" s="26"/>
      <c r="R79" s="54"/>
    </row>
    <row r="80" spans="1:18" ht="16.5" thickBot="1" x14ac:dyDescent="0.3">
      <c r="A80" s="138"/>
      <c r="B80" s="8"/>
      <c r="C80" s="9"/>
      <c r="D80" s="33"/>
      <c r="E80" s="33"/>
      <c r="F80" s="33"/>
      <c r="G80" s="33"/>
      <c r="H80" s="33"/>
      <c r="I80" s="33"/>
      <c r="J80" s="34"/>
      <c r="K80" s="34"/>
      <c r="L80" s="34"/>
      <c r="M80" s="34"/>
      <c r="N80" s="34"/>
      <c r="O80" s="34"/>
      <c r="P80" s="34"/>
      <c r="Q80" s="34"/>
      <c r="R80" s="55"/>
    </row>
  </sheetData>
  <sheetProtection algorithmName="SHA-512" hashValue="bsi2/9ErlWoC4XLAvSj0ghHShslWt+CWVMUBrg21C8nfvB2dVciNyViDcPR45txHjcyfsUWAm9P+h+D65gUYfg==" saltValue="4vnMzSY1f9DvdUvDlYm9mg==" spinCount="100000" sheet="1" objects="1" scenarios="1"/>
  <mergeCells count="99">
    <mergeCell ref="D55:E55"/>
    <mergeCell ref="B58:C58"/>
    <mergeCell ref="O6:O7"/>
    <mergeCell ref="P6:P7"/>
    <mergeCell ref="M6:M7"/>
    <mergeCell ref="N6:N7"/>
    <mergeCell ref="O45:P45"/>
    <mergeCell ref="O40:P40"/>
    <mergeCell ref="O37:P37"/>
    <mergeCell ref="L33:M33"/>
    <mergeCell ref="G51:H51"/>
    <mergeCell ref="O55:P55"/>
    <mergeCell ref="O56:P56"/>
    <mergeCell ref="G55:H55"/>
    <mergeCell ref="G56:I56"/>
    <mergeCell ref="G49:H49"/>
    <mergeCell ref="M60:M61"/>
    <mergeCell ref="G60:H60"/>
    <mergeCell ref="J60:K60"/>
    <mergeCell ref="G54:H54"/>
    <mergeCell ref="B68:D68"/>
    <mergeCell ref="D54:E54"/>
    <mergeCell ref="B56:E56"/>
    <mergeCell ref="C60:D61"/>
    <mergeCell ref="C62:D62"/>
    <mergeCell ref="C63:D63"/>
    <mergeCell ref="C64:D64"/>
    <mergeCell ref="B60:B61"/>
    <mergeCell ref="C65:D65"/>
    <mergeCell ref="C66:D66"/>
    <mergeCell ref="C67:D67"/>
    <mergeCell ref="B59:M59"/>
    <mergeCell ref="O54:P54"/>
    <mergeCell ref="D50:E50"/>
    <mergeCell ref="D51:E51"/>
    <mergeCell ref="D52:E52"/>
    <mergeCell ref="D53:E53"/>
    <mergeCell ref="O52:P52"/>
    <mergeCell ref="O51:P51"/>
    <mergeCell ref="O53:P53"/>
    <mergeCell ref="G50:H50"/>
    <mergeCell ref="G52:H52"/>
    <mergeCell ref="G53:H53"/>
    <mergeCell ref="O59:Q59"/>
    <mergeCell ref="B6:B7"/>
    <mergeCell ref="C6:C7"/>
    <mergeCell ref="D37:E37"/>
    <mergeCell ref="O43:P43"/>
    <mergeCell ref="G39:H39"/>
    <mergeCell ref="O38:P38"/>
    <mergeCell ref="O39:P39"/>
    <mergeCell ref="O41:P41"/>
    <mergeCell ref="O42:P42"/>
    <mergeCell ref="G41:H41"/>
    <mergeCell ref="G40:H40"/>
    <mergeCell ref="G38:H38"/>
    <mergeCell ref="G6:G7"/>
    <mergeCell ref="I6:J6"/>
    <mergeCell ref="B35:C35"/>
    <mergeCell ref="B2:R2"/>
    <mergeCell ref="Q6:R6"/>
    <mergeCell ref="D6:D7"/>
    <mergeCell ref="E6:E7"/>
    <mergeCell ref="F6:F7"/>
    <mergeCell ref="H6:H7"/>
    <mergeCell ref="L5:R5"/>
    <mergeCell ref="L6:L7"/>
    <mergeCell ref="D4:R4"/>
    <mergeCell ref="B4:C4"/>
    <mergeCell ref="B5:K5"/>
    <mergeCell ref="K6:K7"/>
    <mergeCell ref="B3:C3"/>
    <mergeCell ref="D41:E41"/>
    <mergeCell ref="D45:E45"/>
    <mergeCell ref="D48:E48"/>
    <mergeCell ref="D49:E49"/>
    <mergeCell ref="B33:E33"/>
    <mergeCell ref="D47:E47"/>
    <mergeCell ref="D46:E46"/>
    <mergeCell ref="D44:E44"/>
    <mergeCell ref="D43:E43"/>
    <mergeCell ref="D40:E40"/>
    <mergeCell ref="D39:E39"/>
    <mergeCell ref="B36:I36"/>
    <mergeCell ref="G37:H37"/>
    <mergeCell ref="K42:N42"/>
    <mergeCell ref="O49:P49"/>
    <mergeCell ref="G45:H45"/>
    <mergeCell ref="D42:E42"/>
    <mergeCell ref="G46:H46"/>
    <mergeCell ref="G47:H47"/>
    <mergeCell ref="G48:H48"/>
    <mergeCell ref="G42:H42"/>
    <mergeCell ref="G43:H43"/>
    <mergeCell ref="G44:H44"/>
    <mergeCell ref="O46:P46"/>
    <mergeCell ref="O47:P47"/>
    <mergeCell ref="O48:P48"/>
    <mergeCell ref="O44:P44"/>
  </mergeCells>
  <dataValidations count="4">
    <dataValidation type="whole" operator="greaterThan" allowBlank="1" showInputMessage="1" showErrorMessage="1" sqref="F38:F55 I62:J67 F8:F32 I8:J32 Q8:R32 F62:G67">
      <formula1>0</formula1>
    </dataValidation>
    <dataValidation operator="greaterThan" showInputMessage="1" showErrorMessage="1" sqref="P8:P32"/>
    <dataValidation operator="notBetween" allowBlank="1" showInputMessage="1" showErrorMessage="1" sqref="C8:C32"/>
    <dataValidation operator="greaterThan" allowBlank="1" showInputMessage="1" showErrorMessage="1" sqref="G8:G32 M8:O32 E62:E67"/>
  </dataValidations>
  <printOptions heading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workbookViewId="0">
      <selection activeCell="D7" sqref="D7"/>
    </sheetView>
  </sheetViews>
  <sheetFormatPr defaultRowHeight="15" x14ac:dyDescent="0.25"/>
  <cols>
    <col min="1" max="1" width="9.140625" style="70"/>
    <col min="2" max="2" width="13.28515625" style="70" bestFit="1" customWidth="1"/>
    <col min="3" max="3" width="12.28515625" style="70" bestFit="1" customWidth="1"/>
    <col min="4" max="4" width="13.42578125" style="70" bestFit="1" customWidth="1"/>
    <col min="5" max="5" width="17.5703125" style="70" bestFit="1" customWidth="1"/>
    <col min="6" max="6" width="19.5703125" style="70" bestFit="1" customWidth="1"/>
    <col min="7" max="16384" width="9.140625" style="70"/>
  </cols>
  <sheetData>
    <row r="1" spans="1:6" x14ac:dyDescent="0.25">
      <c r="A1" s="69"/>
      <c r="B1" s="69"/>
      <c r="C1" s="69"/>
      <c r="D1" s="69"/>
      <c r="E1" s="69"/>
      <c r="F1" s="6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Daily Report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</dc:creator>
  <cp:lastModifiedBy>Allen</cp:lastModifiedBy>
  <dcterms:created xsi:type="dcterms:W3CDTF">2015-06-05T18:17:20Z</dcterms:created>
  <dcterms:modified xsi:type="dcterms:W3CDTF">2023-12-06T10:57:12Z</dcterms:modified>
</cp:coreProperties>
</file>